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S:\Juridico_NOVA\Contratos\Análises Fabio Capelatto\Elaboração\Anexos\Modelos Ariba\A\"/>
    </mc:Choice>
  </mc:AlternateContent>
  <xr:revisionPtr revIDLastSave="0" documentId="8_{7F298DA5-BFE7-4961-9981-6B62362AB1F4}" xr6:coauthVersionLast="47" xr6:coauthVersionMax="47" xr10:uidLastSave="{00000000-0000-0000-0000-000000000000}"/>
  <bookViews>
    <workbookView xWindow="-120" yWindow="-120" windowWidth="29040" windowHeight="15840" firstSheet="2" activeTab="2" xr2:uid="{00000000-000D-0000-FFFF-FFFF00000000}"/>
  </bookViews>
  <sheets>
    <sheet name="Diretrizes" sheetId="6" r:id="rId1"/>
    <sheet name="Pre-AVAL" sheetId="7" state="hidden" r:id="rId2"/>
    <sheet name="Pré-Avaliação" sheetId="8" r:id="rId3"/>
    <sheet name="Plan5" sheetId="10" state="hidden" r:id="rId4"/>
    <sheet name="Cadastro Pessoa Física" sheetId="4" state="hidden" r:id="rId5"/>
  </sheets>
  <definedNames>
    <definedName name="_xlnm.Print_Area" localSheetId="4">'Cadastro Pessoa Física'!$A$1:$K$74</definedName>
    <definedName name="_xlnm.Print_Area" localSheetId="0">Diretrizes!$A$1:$K$279</definedName>
    <definedName name="_xlnm.Print_Area" localSheetId="2">'Pré-Avaliação'!$A$2:$L$131</definedName>
    <definedName name="_xlnm.Print_Titles" localSheetId="0">Diretrizes!$1:$2</definedName>
    <definedName name="_xlnm.Print_Titles" localSheetId="2">'Pré-Avaliação'!$2:$6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6" i="8" l="1"/>
  <c r="G103" i="8" l="1"/>
  <c r="G102" i="8"/>
  <c r="G101" i="8"/>
  <c r="G100" i="8"/>
  <c r="G99" i="8"/>
  <c r="G98" i="8"/>
  <c r="G97" i="8"/>
  <c r="AE21" i="7"/>
  <c r="AD21" i="7"/>
  <c r="AD15" i="7" s="1"/>
  <c r="AD5" i="7" s="1"/>
  <c r="AC21" i="7"/>
  <c r="AC15" i="7" s="1"/>
  <c r="AC5" i="7" s="1"/>
  <c r="AB21" i="7"/>
  <c r="AB15" i="7" s="1"/>
  <c r="AB5" i="7" s="1"/>
  <c r="AA21" i="7"/>
  <c r="AA15" i="7" s="1"/>
  <c r="AA5" i="7" s="1"/>
  <c r="Z21" i="7"/>
  <c r="Z15" i="7" s="1"/>
  <c r="Z5" i="7" s="1"/>
  <c r="Y21" i="7"/>
  <c r="X21" i="7"/>
  <c r="W21" i="7"/>
  <c r="W15" i="7" s="1"/>
  <c r="W5" i="7" s="1"/>
  <c r="V21" i="7"/>
  <c r="V15" i="7" s="1"/>
  <c r="V5" i="7" s="1"/>
  <c r="U21" i="7"/>
  <c r="T21" i="7"/>
  <c r="S21" i="7"/>
  <c r="S15" i="7" s="1"/>
  <c r="S5" i="7" s="1"/>
  <c r="R21" i="7"/>
  <c r="R15" i="7" s="1"/>
  <c r="R5" i="7" s="1"/>
  <c r="Q21" i="7"/>
  <c r="P21" i="7"/>
  <c r="O21" i="7"/>
  <c r="O15" i="7" s="1"/>
  <c r="O5" i="7" s="1"/>
  <c r="AE15" i="7"/>
  <c r="AE5" i="7" s="1"/>
  <c r="Y15" i="7"/>
  <c r="Y5" i="7" s="1"/>
  <c r="X15" i="7"/>
  <c r="X5" i="7" s="1"/>
  <c r="U15" i="7"/>
  <c r="T15" i="7"/>
  <c r="Q15" i="7"/>
  <c r="Q5" i="7" s="1"/>
  <c r="P15" i="7"/>
  <c r="P5" i="7" s="1"/>
  <c r="G9" i="7"/>
  <c r="C9" i="7"/>
  <c r="K13" i="7"/>
  <c r="F13" i="7"/>
  <c r="C13" i="7"/>
  <c r="C12" i="7"/>
  <c r="F11" i="7"/>
  <c r="C11" i="7"/>
  <c r="C10" i="7"/>
  <c r="C8" i="7"/>
  <c r="C7" i="7"/>
  <c r="U5" i="7"/>
  <c r="T5" i="7"/>
  <c r="AE2" i="7"/>
  <c r="AD2" i="7"/>
  <c r="AC2" i="7"/>
  <c r="AB2" i="7"/>
  <c r="AA2" i="7"/>
  <c r="Z2" i="7"/>
  <c r="Y2" i="7"/>
  <c r="X2" i="7"/>
  <c r="W2" i="7"/>
  <c r="V2" i="7"/>
  <c r="U2" i="7"/>
  <c r="T2" i="7"/>
  <c r="S2" i="7"/>
  <c r="R2" i="7"/>
  <c r="Q2" i="7"/>
  <c r="P2" i="7"/>
  <c r="O2" i="7"/>
  <c r="O4" i="4" l="1"/>
  <c r="P4" i="4"/>
  <c r="Q4" i="4"/>
  <c r="R4" i="4"/>
  <c r="S4" i="4"/>
  <c r="T4" i="4"/>
  <c r="U4" i="4"/>
  <c r="V4" i="4"/>
  <c r="W4" i="4"/>
  <c r="X4" i="4"/>
  <c r="Y4" i="4"/>
  <c r="Z4" i="4"/>
  <c r="AA4" i="4"/>
  <c r="AB4" i="4"/>
  <c r="AC4" i="4"/>
  <c r="AD4" i="4"/>
  <c r="AE4" i="4"/>
  <c r="BB17" i="4" l="1"/>
  <c r="BB20" i="4" s="1"/>
  <c r="BB10" i="4"/>
  <c r="BD10" i="4" s="1"/>
  <c r="BB11" i="4"/>
  <c r="BF11" i="4" s="1"/>
  <c r="BB12" i="4"/>
  <c r="BD12" i="4" s="1"/>
  <c r="BB13" i="4"/>
  <c r="BD13" i="4" s="1"/>
  <c r="BB14" i="4"/>
  <c r="BD14" i="4" s="1"/>
  <c r="BB15" i="4"/>
  <c r="BF15" i="4" s="1"/>
  <c r="BB16" i="4"/>
  <c r="BD16" i="4" s="1"/>
  <c r="BB8" i="4"/>
  <c r="BF8" i="4" s="1"/>
  <c r="BB9" i="4"/>
  <c r="BD9" i="4" s="1"/>
  <c r="BB7" i="4"/>
  <c r="BD7" i="4" s="1"/>
  <c r="J115" i="4"/>
  <c r="I115" i="4"/>
  <c r="H115" i="4"/>
  <c r="G115" i="4"/>
  <c r="F115" i="4"/>
  <c r="D115" i="4"/>
  <c r="J114" i="4"/>
  <c r="I114" i="4"/>
  <c r="H114" i="4"/>
  <c r="G114" i="4"/>
  <c r="F114" i="4"/>
  <c r="D114" i="4"/>
  <c r="J112" i="4"/>
  <c r="H112" i="4"/>
  <c r="F112" i="4"/>
  <c r="J110" i="4"/>
  <c r="I110" i="4"/>
  <c r="H110" i="4"/>
  <c r="G110" i="4"/>
  <c r="F110" i="4"/>
  <c r="D110" i="4"/>
  <c r="J109" i="4"/>
  <c r="I109" i="4"/>
  <c r="H109" i="4"/>
  <c r="G109" i="4"/>
  <c r="F109" i="4"/>
  <c r="D109" i="4"/>
  <c r="J108" i="4"/>
  <c r="I108" i="4"/>
  <c r="H108" i="4"/>
  <c r="G108" i="4"/>
  <c r="F108" i="4"/>
  <c r="D108" i="4"/>
  <c r="J107" i="4"/>
  <c r="I107" i="4"/>
  <c r="H107" i="4"/>
  <c r="G107" i="4"/>
  <c r="F107" i="4"/>
  <c r="E107" i="4"/>
  <c r="E105" i="4"/>
  <c r="J103" i="4"/>
  <c r="I103" i="4"/>
  <c r="G103" i="4"/>
  <c r="F103" i="4"/>
  <c r="D103" i="4"/>
  <c r="J102" i="4"/>
  <c r="I102" i="4"/>
  <c r="H102" i="4"/>
  <c r="G102" i="4"/>
  <c r="F102" i="4"/>
  <c r="E102" i="4"/>
  <c r="B100" i="4"/>
  <c r="J99" i="4"/>
  <c r="H99" i="4"/>
  <c r="F99" i="4"/>
  <c r="B99" i="4"/>
  <c r="B87" i="4"/>
  <c r="H56" i="4"/>
  <c r="I60" i="4" s="1"/>
  <c r="I50" i="4"/>
  <c r="H50" i="4"/>
  <c r="I43" i="4"/>
  <c r="I42" i="4"/>
  <c r="I38" i="4"/>
  <c r="H103" i="4" s="1"/>
  <c r="BB18" i="4"/>
  <c r="E18" i="4"/>
  <c r="B97" i="4" l="1"/>
  <c r="S39" i="4"/>
  <c r="BD15" i="4"/>
  <c r="BF17" i="4"/>
  <c r="BF13" i="4"/>
  <c r="BD11" i="4"/>
  <c r="BF12" i="4"/>
  <c r="S7" i="4"/>
  <c r="S13" i="4"/>
  <c r="S25" i="4"/>
  <c r="S12" i="4"/>
  <c r="BF16" i="4"/>
  <c r="S9" i="4"/>
  <c r="S32" i="4"/>
  <c r="S8" i="4"/>
  <c r="S16" i="4"/>
  <c r="S19" i="4"/>
  <c r="S20" i="4"/>
  <c r="S28" i="4"/>
  <c r="BB19" i="4"/>
  <c r="BB21" i="4" s="1"/>
  <c r="BD8" i="4"/>
  <c r="BF14" i="4"/>
  <c r="BF10" i="4"/>
  <c r="BF9" i="4"/>
  <c r="BD17" i="4"/>
  <c r="BF7" i="4"/>
  <c r="S43" i="4"/>
  <c r="S40" i="4"/>
  <c r="S37" i="4"/>
  <c r="S31" i="4"/>
  <c r="S29" i="4"/>
  <c r="S26" i="4"/>
  <c r="S38" i="4"/>
  <c r="S35" i="4"/>
  <c r="S23" i="4"/>
  <c r="S30" i="4"/>
  <c r="S24" i="4"/>
  <c r="S17" i="4"/>
  <c r="S10" i="4"/>
  <c r="S11" i="4"/>
  <c r="S21" i="4"/>
  <c r="S36" i="4"/>
  <c r="S41" i="4"/>
  <c r="S6" i="4"/>
  <c r="S14" i="4"/>
  <c r="S15" i="4"/>
  <c r="S18" i="4"/>
  <c r="S22" i="4"/>
  <c r="S27" i="4"/>
  <c r="S42" i="4"/>
  <c r="S5" i="4" l="1"/>
  <c r="E20" i="4"/>
  <c r="BD19" i="4"/>
  <c r="G45" i="4"/>
  <c r="E41" i="4"/>
  <c r="E28" i="4"/>
  <c r="BE19" i="4"/>
  <c r="BF19" i="4" s="1"/>
  <c r="BD20" i="4" s="1"/>
  <c r="E12" i="4"/>
  <c r="E24" i="4"/>
  <c r="E43" i="4"/>
  <c r="E30" i="4"/>
  <c r="G41" i="4"/>
  <c r="E16" i="4"/>
  <c r="E26" i="4"/>
  <c r="E45" i="4"/>
  <c r="H22" i="4"/>
  <c r="E10" i="4"/>
  <c r="I30" i="4"/>
  <c r="B96" i="4" l="1"/>
  <c r="B89" i="4"/>
  <c r="AA9" i="4"/>
  <c r="AA39" i="4"/>
  <c r="AA36" i="4"/>
  <c r="AA37" i="4"/>
  <c r="AA38" i="4"/>
  <c r="AA23" i="4"/>
  <c r="AA27" i="4"/>
  <c r="AA19" i="4"/>
  <c r="AA31" i="4"/>
  <c r="AA30" i="4"/>
  <c r="AA17" i="4"/>
  <c r="AA8" i="4"/>
  <c r="AA12" i="4"/>
  <c r="AA7" i="4"/>
  <c r="AA20" i="4"/>
  <c r="AA43" i="4"/>
  <c r="AA29" i="4"/>
  <c r="AA24" i="4"/>
  <c r="AA10" i="4"/>
  <c r="AA16" i="4"/>
  <c r="AA40" i="4"/>
  <c r="AA42" i="4"/>
  <c r="AA15" i="4"/>
  <c r="AA26" i="4"/>
  <c r="AA18" i="4"/>
  <c r="AA35" i="4"/>
  <c r="AA11" i="4"/>
  <c r="AA21" i="4"/>
  <c r="AA25" i="4"/>
  <c r="AA14" i="4"/>
  <c r="AA41" i="4"/>
  <c r="AA6" i="4"/>
  <c r="AA13" i="4"/>
  <c r="AA28" i="4"/>
  <c r="AA22" i="4"/>
  <c r="AA32" i="4"/>
  <c r="AE24" i="4"/>
  <c r="AE20" i="4"/>
  <c r="AE19" i="4"/>
  <c r="AE8" i="4"/>
  <c r="AE42" i="4"/>
  <c r="AE37" i="4"/>
  <c r="AE38" i="4"/>
  <c r="AE27" i="4"/>
  <c r="AE7" i="4"/>
  <c r="AE9" i="4"/>
  <c r="AE31" i="4"/>
  <c r="AE32" i="4"/>
  <c r="AE17" i="4"/>
  <c r="AE30" i="4"/>
  <c r="AE43" i="4"/>
  <c r="AE29" i="4"/>
  <c r="AE28" i="4"/>
  <c r="AE16" i="4"/>
  <c r="AE23" i="4"/>
  <c r="AE26" i="4"/>
  <c r="AE10" i="4"/>
  <c r="AE22" i="4"/>
  <c r="AE36" i="4"/>
  <c r="AE14" i="4"/>
  <c r="AE21" i="4"/>
  <c r="AE35" i="4"/>
  <c r="AE41" i="4"/>
  <c r="AE25" i="4"/>
  <c r="AE15" i="4"/>
  <c r="AE39" i="4"/>
  <c r="AE13" i="4"/>
  <c r="AE18" i="4"/>
  <c r="AE12" i="4"/>
  <c r="AE6" i="4"/>
  <c r="AE40" i="4"/>
  <c r="AE11" i="4"/>
  <c r="AD24" i="4"/>
  <c r="AD43" i="4"/>
  <c r="AD22" i="4"/>
  <c r="AD30" i="4"/>
  <c r="AD42" i="4"/>
  <c r="AD41" i="4"/>
  <c r="AD35" i="4"/>
  <c r="AD21" i="4"/>
  <c r="AD19" i="4"/>
  <c r="AD32" i="4"/>
  <c r="AD39" i="4"/>
  <c r="AD29" i="4"/>
  <c r="AD20" i="4"/>
  <c r="AD18" i="4"/>
  <c r="AD10" i="4"/>
  <c r="AD11" i="4"/>
  <c r="AD26" i="4"/>
  <c r="AD23" i="4"/>
  <c r="AD17" i="4"/>
  <c r="AD28" i="4"/>
  <c r="AD31" i="4"/>
  <c r="AD38" i="4"/>
  <c r="AD12" i="4"/>
  <c r="AD37" i="4"/>
  <c r="AD25" i="4"/>
  <c r="AD16" i="4"/>
  <c r="AD27" i="4"/>
  <c r="AD36" i="4"/>
  <c r="AD6" i="4"/>
  <c r="AD40" i="4"/>
  <c r="AD14" i="4"/>
  <c r="AD7" i="4"/>
  <c r="AD9" i="4"/>
  <c r="AD13" i="4"/>
  <c r="AD15" i="4"/>
  <c r="AD8" i="4"/>
  <c r="B92" i="4"/>
  <c r="B84" i="4"/>
  <c r="AB31" i="4"/>
  <c r="AB17" i="4"/>
  <c r="AB26" i="4"/>
  <c r="AB6" i="4"/>
  <c r="AB14" i="4"/>
  <c r="AB15" i="4"/>
  <c r="AB23" i="4"/>
  <c r="AB7" i="4"/>
  <c r="AB8" i="4"/>
  <c r="AB9" i="4"/>
  <c r="AB36" i="4"/>
  <c r="AB37" i="4"/>
  <c r="AB40" i="4"/>
  <c r="AB22" i="4"/>
  <c r="AB30" i="4"/>
  <c r="AB27" i="4"/>
  <c r="AB32" i="4"/>
  <c r="AB21" i="4"/>
  <c r="AB43" i="4"/>
  <c r="AB16" i="4"/>
  <c r="AB42" i="4"/>
  <c r="AB25" i="4"/>
  <c r="AB39" i="4"/>
  <c r="AB35" i="4"/>
  <c r="AB41" i="4"/>
  <c r="AB19" i="4"/>
  <c r="AB20" i="4"/>
  <c r="AB10" i="4"/>
  <c r="AB13" i="4"/>
  <c r="AB18" i="4"/>
  <c r="AB28" i="4"/>
  <c r="AB29" i="4"/>
  <c r="AB11" i="4"/>
  <c r="AB38" i="4"/>
  <c r="AB12" i="4"/>
  <c r="AB24" i="4"/>
  <c r="B88" i="4"/>
  <c r="B85" i="4"/>
  <c r="B93" i="4"/>
  <c r="B90" i="4"/>
  <c r="AC15" i="4"/>
  <c r="AC13" i="4"/>
  <c r="AC8" i="4"/>
  <c r="AC9" i="4"/>
  <c r="AC29" i="4"/>
  <c r="AC32" i="4"/>
  <c r="AC18" i="4"/>
  <c r="AC12" i="4"/>
  <c r="AC6" i="4"/>
  <c r="AC22" i="4"/>
  <c r="AC21" i="4"/>
  <c r="AC35" i="4"/>
  <c r="AC40" i="4"/>
  <c r="AC26" i="4"/>
  <c r="AC31" i="4"/>
  <c r="AC16" i="4"/>
  <c r="AC14" i="4"/>
  <c r="AC25" i="4"/>
  <c r="AC37" i="4"/>
  <c r="AC17" i="4"/>
  <c r="AC28" i="4"/>
  <c r="AC20" i="4"/>
  <c r="AC38" i="4"/>
  <c r="AC36" i="4"/>
  <c r="AC43" i="4"/>
  <c r="AC27" i="4"/>
  <c r="AC41" i="4"/>
  <c r="AC10" i="4"/>
  <c r="AC23" i="4"/>
  <c r="AC42" i="4"/>
  <c r="AC11" i="4"/>
  <c r="AC19" i="4"/>
  <c r="AC30" i="4"/>
  <c r="AC39" i="4"/>
  <c r="AC7" i="4"/>
  <c r="AC24" i="4"/>
  <c r="B91" i="4"/>
  <c r="B86" i="4"/>
  <c r="BD21" i="4"/>
  <c r="AB5" i="4" l="1"/>
  <c r="AE5" i="4"/>
  <c r="AD5" i="4"/>
  <c r="AA5" i="4"/>
  <c r="AC5" i="4"/>
  <c r="W19" i="4"/>
  <c r="W12" i="4"/>
  <c r="W23" i="4"/>
  <c r="W16" i="4"/>
  <c r="W9" i="4"/>
  <c r="W31" i="4"/>
  <c r="W36" i="4"/>
  <c r="W25" i="4"/>
  <c r="W41" i="4"/>
  <c r="W42" i="4"/>
  <c r="W43" i="4"/>
  <c r="W29" i="4"/>
  <c r="W27" i="4"/>
  <c r="W17" i="4"/>
  <c r="W10" i="4"/>
  <c r="W35" i="4"/>
  <c r="W20" i="4"/>
  <c r="W40" i="4"/>
  <c r="W26" i="4"/>
  <c r="W32" i="4"/>
  <c r="W11" i="4"/>
  <c r="W30" i="4"/>
  <c r="W7" i="4"/>
  <c r="W37" i="4"/>
  <c r="W18" i="4"/>
  <c r="W6" i="4"/>
  <c r="W13" i="4"/>
  <c r="W8" i="4"/>
  <c r="W38" i="4"/>
  <c r="W24" i="4"/>
  <c r="W39" i="4"/>
  <c r="W28" i="4"/>
  <c r="W15" i="4"/>
  <c r="W14" i="4"/>
  <c r="W21" i="4"/>
  <c r="W22" i="4"/>
  <c r="P25" i="4"/>
  <c r="P43" i="4"/>
  <c r="P39" i="4"/>
  <c r="P42" i="4"/>
  <c r="P19" i="4"/>
  <c r="P26" i="4"/>
  <c r="P14" i="4"/>
  <c r="P8" i="4"/>
  <c r="P16" i="4"/>
  <c r="P28" i="4"/>
  <c r="P18" i="4"/>
  <c r="P21" i="4"/>
  <c r="P12" i="4"/>
  <c r="P13" i="4"/>
  <c r="P29" i="4"/>
  <c r="P15" i="4"/>
  <c r="P9" i="4"/>
  <c r="P41" i="4"/>
  <c r="P40" i="4"/>
  <c r="P37" i="4"/>
  <c r="P20" i="4"/>
  <c r="P32" i="4"/>
  <c r="P36" i="4"/>
  <c r="P31" i="4"/>
  <c r="P35" i="4"/>
  <c r="P30" i="4"/>
  <c r="P10" i="4"/>
  <c r="P17" i="4"/>
  <c r="P24" i="4"/>
  <c r="P38" i="4"/>
  <c r="P6" i="4"/>
  <c r="P7" i="4"/>
  <c r="P22" i="4"/>
  <c r="P11" i="4"/>
  <c r="P27" i="4"/>
  <c r="P23" i="4"/>
  <c r="O20" i="4"/>
  <c r="O30" i="4"/>
  <c r="O8" i="4"/>
  <c r="O40" i="4"/>
  <c r="O26" i="4"/>
  <c r="O25" i="4"/>
  <c r="O17" i="4"/>
  <c r="O11" i="4"/>
  <c r="O19" i="4"/>
  <c r="O13" i="4"/>
  <c r="O9" i="4"/>
  <c r="O37" i="4"/>
  <c r="O38" i="4"/>
  <c r="O23" i="4"/>
  <c r="O42" i="4"/>
  <c r="O41" i="4"/>
  <c r="O24" i="4"/>
  <c r="O12" i="4"/>
  <c r="O31" i="4"/>
  <c r="O32" i="4"/>
  <c r="O36" i="4"/>
  <c r="O18" i="4"/>
  <c r="O22" i="4"/>
  <c r="O16" i="4"/>
  <c r="O27" i="4"/>
  <c r="O14" i="4"/>
  <c r="O43" i="4"/>
  <c r="O35" i="4"/>
  <c r="O15" i="4"/>
  <c r="O29" i="4"/>
  <c r="O10" i="4"/>
  <c r="O7" i="4"/>
  <c r="O6" i="4"/>
  <c r="O21" i="4"/>
  <c r="O39" i="4"/>
  <c r="O28" i="4"/>
  <c r="V27" i="4"/>
  <c r="V43" i="4"/>
  <c r="V20" i="4"/>
  <c r="V23" i="4"/>
  <c r="V10" i="4"/>
  <c r="V11" i="4"/>
  <c r="V24" i="4"/>
  <c r="V30" i="4"/>
  <c r="V38" i="4"/>
  <c r="V19" i="4"/>
  <c r="V42" i="4"/>
  <c r="V41" i="4"/>
  <c r="V22" i="4"/>
  <c r="V35" i="4"/>
  <c r="V18" i="4"/>
  <c r="V12" i="4"/>
  <c r="V13" i="4"/>
  <c r="V40" i="4"/>
  <c r="V29" i="4"/>
  <c r="V6" i="4"/>
  <c r="V14" i="4"/>
  <c r="V15" i="4"/>
  <c r="V36" i="4"/>
  <c r="V31" i="4"/>
  <c r="V32" i="4"/>
  <c r="V7" i="4"/>
  <c r="V8" i="4"/>
  <c r="V9" i="4"/>
  <c r="V39" i="4"/>
  <c r="V17" i="4"/>
  <c r="V16" i="4"/>
  <c r="V25" i="4"/>
  <c r="V37" i="4"/>
  <c r="V21" i="4"/>
  <c r="V28" i="4"/>
  <c r="V26" i="4"/>
  <c r="X38" i="4"/>
  <c r="X25" i="4"/>
  <c r="X6" i="4"/>
  <c r="X14" i="4"/>
  <c r="X15" i="4"/>
  <c r="X7" i="4"/>
  <c r="X8" i="4"/>
  <c r="X9" i="4"/>
  <c r="X16" i="4"/>
  <c r="X41" i="4"/>
  <c r="X28" i="4"/>
  <c r="X26" i="4"/>
  <c r="X37" i="4"/>
  <c r="X21" i="4"/>
  <c r="X17" i="4"/>
  <c r="X43" i="4"/>
  <c r="X27" i="4"/>
  <c r="X39" i="4"/>
  <c r="X42" i="4"/>
  <c r="X23" i="4"/>
  <c r="X31" i="4"/>
  <c r="X20" i="4"/>
  <c r="X10" i="4"/>
  <c r="X11" i="4"/>
  <c r="X29" i="4"/>
  <c r="X32" i="4"/>
  <c r="X40" i="4"/>
  <c r="X36" i="4"/>
  <c r="X35" i="4"/>
  <c r="X22" i="4"/>
  <c r="X13" i="4"/>
  <c r="X12" i="4"/>
  <c r="X19" i="4"/>
  <c r="X18" i="4"/>
  <c r="X30" i="4"/>
  <c r="X24" i="4"/>
  <c r="Z32" i="4"/>
  <c r="Z39" i="4"/>
  <c r="Z25" i="4"/>
  <c r="Z43" i="4"/>
  <c r="Z18" i="4"/>
  <c r="Z27" i="4"/>
  <c r="Z38" i="4"/>
  <c r="Z22" i="4"/>
  <c r="Z36" i="4"/>
  <c r="Z10" i="4"/>
  <c r="Z11" i="4"/>
  <c r="Z24" i="4"/>
  <c r="Z31" i="4"/>
  <c r="Z21" i="4"/>
  <c r="Z26" i="4"/>
  <c r="Z20" i="4"/>
  <c r="Z37" i="4"/>
  <c r="Z12" i="4"/>
  <c r="Z16" i="4"/>
  <c r="Z23" i="4"/>
  <c r="Z42" i="4"/>
  <c r="Z19" i="4"/>
  <c r="Z6" i="4"/>
  <c r="Z14" i="4"/>
  <c r="Z15" i="4"/>
  <c r="Z29" i="4"/>
  <c r="Z41" i="4"/>
  <c r="Z13" i="4"/>
  <c r="Z35" i="4"/>
  <c r="Z40" i="4"/>
  <c r="Z7" i="4"/>
  <c r="Z9" i="4"/>
  <c r="Z30" i="4"/>
  <c r="Z8" i="4"/>
  <c r="Z17" i="4"/>
  <c r="Z28" i="4"/>
  <c r="U32" i="4"/>
  <c r="U30" i="4"/>
  <c r="U8" i="4"/>
  <c r="U21" i="4"/>
  <c r="U18" i="4"/>
  <c r="U6" i="4"/>
  <c r="U12" i="4"/>
  <c r="U7" i="4"/>
  <c r="U27" i="4"/>
  <c r="U16" i="4"/>
  <c r="U9" i="4"/>
  <c r="U14" i="4"/>
  <c r="U15" i="4"/>
  <c r="U29" i="4"/>
  <c r="U38" i="4"/>
  <c r="U43" i="4"/>
  <c r="U31" i="4"/>
  <c r="U42" i="4"/>
  <c r="U20" i="4"/>
  <c r="U35" i="4"/>
  <c r="U40" i="4"/>
  <c r="U28" i="4"/>
  <c r="U39" i="4"/>
  <c r="U10" i="4"/>
  <c r="U11" i="4"/>
  <c r="U22" i="4"/>
  <c r="U41" i="4"/>
  <c r="U26" i="4"/>
  <c r="U19" i="4"/>
  <c r="U23" i="4"/>
  <c r="U37" i="4"/>
  <c r="U25" i="4"/>
  <c r="U24" i="4"/>
  <c r="U17" i="4"/>
  <c r="U13" i="4"/>
  <c r="U36" i="4"/>
  <c r="Y20" i="4"/>
  <c r="Y9" i="4"/>
  <c r="Y21" i="4"/>
  <c r="Y24" i="4"/>
  <c r="Y16" i="4"/>
  <c r="Y28" i="4"/>
  <c r="Y18" i="4"/>
  <c r="Y6" i="4"/>
  <c r="Y12" i="4"/>
  <c r="Y7" i="4"/>
  <c r="Y31" i="4"/>
  <c r="Y19" i="4"/>
  <c r="Y22" i="4"/>
  <c r="Y14" i="4"/>
  <c r="Y38" i="4"/>
  <c r="Y43" i="4"/>
  <c r="Y39" i="4"/>
  <c r="Y41" i="4"/>
  <c r="Y26" i="4"/>
  <c r="Y35" i="4"/>
  <c r="Y40" i="4"/>
  <c r="Y32" i="4"/>
  <c r="Y30" i="4"/>
  <c r="Y36" i="4"/>
  <c r="Y8" i="4"/>
  <c r="Y13" i="4"/>
  <c r="Y42" i="4"/>
  <c r="Y11" i="4"/>
  <c r="Y23" i="4"/>
  <c r="Y15" i="4"/>
  <c r="Y37" i="4"/>
  <c r="Y25" i="4"/>
  <c r="Y29" i="4"/>
  <c r="Y17" i="4"/>
  <c r="Y10" i="4"/>
  <c r="Y27" i="4"/>
  <c r="R42" i="4"/>
  <c r="R41" i="4"/>
  <c r="R26" i="4"/>
  <c r="R43" i="4"/>
  <c r="R19" i="4"/>
  <c r="R32" i="4"/>
  <c r="R39" i="4"/>
  <c r="R22" i="4"/>
  <c r="R31" i="4"/>
  <c r="R18" i="4"/>
  <c r="R23" i="4"/>
  <c r="R40" i="4"/>
  <c r="R12" i="4"/>
  <c r="R13" i="4"/>
  <c r="R27" i="4"/>
  <c r="R38" i="4"/>
  <c r="R21" i="4"/>
  <c r="R28" i="4"/>
  <c r="R29" i="4"/>
  <c r="R25" i="4"/>
  <c r="R7" i="4"/>
  <c r="R8" i="4"/>
  <c r="R9" i="4"/>
  <c r="R24" i="4"/>
  <c r="R37" i="4"/>
  <c r="R36" i="4"/>
  <c r="R10" i="4"/>
  <c r="R14" i="4"/>
  <c r="R30" i="4"/>
  <c r="R6" i="4"/>
  <c r="R15" i="4"/>
  <c r="R20" i="4"/>
  <c r="R11" i="4"/>
  <c r="R35" i="4"/>
  <c r="R17" i="4"/>
  <c r="R16" i="4"/>
  <c r="T43" i="4"/>
  <c r="T14" i="4"/>
  <c r="T15" i="4"/>
  <c r="T38" i="4"/>
  <c r="T7" i="4"/>
  <c r="T8" i="4"/>
  <c r="T9" i="4"/>
  <c r="T6" i="4"/>
  <c r="T41" i="4"/>
  <c r="T28" i="4"/>
  <c r="T29" i="4"/>
  <c r="T26" i="4"/>
  <c r="T30" i="4"/>
  <c r="T25" i="4"/>
  <c r="T27" i="4"/>
  <c r="T10" i="4"/>
  <c r="T11" i="4"/>
  <c r="T16" i="4"/>
  <c r="T23" i="4"/>
  <c r="T42" i="4"/>
  <c r="T19" i="4"/>
  <c r="T22" i="4"/>
  <c r="T12" i="4"/>
  <c r="T13" i="4"/>
  <c r="T17" i="4"/>
  <c r="T39" i="4"/>
  <c r="T37" i="4"/>
  <c r="T18" i="4"/>
  <c r="T21" i="4"/>
  <c r="T32" i="4"/>
  <c r="T31" i="4"/>
  <c r="T20" i="4"/>
  <c r="T40" i="4"/>
  <c r="T24" i="4"/>
  <c r="T36" i="4"/>
  <c r="T35" i="4"/>
  <c r="O5" i="4" l="1"/>
  <c r="Z5" i="4"/>
  <c r="X5" i="4"/>
  <c r="P5" i="4"/>
  <c r="R5" i="4"/>
  <c r="U5" i="4"/>
  <c r="W5" i="4"/>
  <c r="T5" i="4"/>
  <c r="Y5" i="4"/>
  <c r="V5" i="4"/>
  <c r="Q31" i="4"/>
  <c r="Q8" i="4"/>
  <c r="Q21" i="4"/>
  <c r="Q36" i="4"/>
  <c r="Q9" i="4"/>
  <c r="Q12" i="4"/>
  <c r="Q22" i="4"/>
  <c r="Q14" i="4"/>
  <c r="Q18" i="4"/>
  <c r="Q26" i="4"/>
  <c r="Q20" i="4"/>
  <c r="Q43" i="4"/>
  <c r="Q39" i="4"/>
  <c r="Q41" i="4"/>
  <c r="Q10" i="4"/>
  <c r="Q11" i="4"/>
  <c r="Q13" i="4"/>
  <c r="Q16" i="4"/>
  <c r="Q38" i="4"/>
  <c r="Q40" i="4"/>
  <c r="Q30" i="4"/>
  <c r="Q32" i="4"/>
  <c r="Q24" i="4"/>
  <c r="Q7" i="4"/>
  <c r="Q6" i="4"/>
  <c r="Q15" i="4"/>
  <c r="Q28" i="4"/>
  <c r="Q42" i="4"/>
  <c r="Q23" i="4"/>
  <c r="Q37" i="4"/>
  <c r="Q19" i="4"/>
  <c r="Q35" i="4"/>
  <c r="Q27" i="4"/>
  <c r="Q25" i="4"/>
  <c r="Q17" i="4"/>
  <c r="Q29" i="4"/>
  <c r="Q5" i="4" l="1"/>
  <c r="E14" i="4" s="1"/>
  <c r="B95" i="4" s="1"/>
</calcChain>
</file>

<file path=xl/sharedStrings.xml><?xml version="1.0" encoding="utf-8"?>
<sst xmlns="http://schemas.openxmlformats.org/spreadsheetml/2006/main" count="643" uniqueCount="550">
  <si>
    <t>DIRETRIZES DE SEGURANÇA E SAÚDE OCUPACIONAL (SSO)</t>
  </si>
  <si>
    <t>PARA CONTRATADOS (Revisão 03 – agosto 2016)</t>
  </si>
  <si>
    <t>1 INTRODUÇÃO</t>
  </si>
  <si>
    <t>As Diretrizes de Segurança e Saúde Ocupacional (SSO) visam assegurar o comprometimento da Arteris S.A. e suas empresas controladas (“CONTRATANTE”), bem como das empresas prestadoras de serviços (“CONTRATADA”) com a Segurança e Saúde dos Trabalhadores.</t>
  </si>
  <si>
    <t>As Diretrizes Básicas de SSO são parte integrante de um conjunto mais amplo de iniciativas da Arteris S/A, que têm por objetivo a busca da melhoria contínua dos processos relativos à Segurança e Saúde Ocupacional (SSO).</t>
  </si>
  <si>
    <t>2 OBJETIVO</t>
  </si>
  <si>
    <t>As Diretrizes Básicas de SSO têm como objetivos:</t>
  </si>
  <si>
    <t>* Preservar a saúde e a integridade física dos trabalhadores diretos ou indiretos pelo desenvolvimento das etapas de antecipação, reconhecimento, avaliação e, consequentemente, pelo controle da ocorrência dos riscos ambientais existentes ou que venham a existir nos locais de trabalho, levando-se sempre em consideração a proteção do meio ambiente e dos recursos humanos;</t>
  </si>
  <si>
    <t>* Orientar os contratos de prestação de serviços com relação às obrigatoriedades provenientes das normas de Saúde Ocupacional, Segurança do Trabalho e Meio Ambiente;</t>
  </si>
  <si>
    <t>* Promover junto às Empresas que prestam todo e qualquer serviço para a Arteris e suas controladas, ações que acompanhem o cumprimento das obrigações trabalhistas, previdenciárias, tributárias e sociais vigentes.</t>
  </si>
  <si>
    <t>3 DISPOSIÇÕES GERAIS</t>
  </si>
  <si>
    <t>As normas aqui apresentadas deverão ser observadas pelas CONTRATADAS, bem como por seus trabalhadores, quando da execução de serviços junto à CONTRATANTE.</t>
  </si>
  <si>
    <t>O setor de Segurança e Saúde do Trabalho da CONTRATANTE poderá suspender a execução de qualquer trabalho onde se evidencie risco iminente às pessoas ou equipamentos ou ao meio ambiente laboral, sem que ditas suspensões eximam a CONTRATADA de todas as obrigações assumidas em contrato, principalmente, mas não se limitando, ao cumprimento do cronograma contratual.</t>
  </si>
  <si>
    <t>Todos os avisos, regras e instruções relativas às normas de segurança, meio ambiente, medicina e higiene do trabalho que fazem parte do Contrato existente entre CONTRATANTE e CONTRATADA, bem como aquelas entregues à CONTRATADA durante a execução dos serviços, deverão ser observadas pela CONTRATADA, por si, seus representantes, prepostos, empregados e terceiros que a ela prestem serviços, sendo entendidas como parte integrante deste instrumento.</t>
  </si>
  <si>
    <t>A CONTRATADA, assim como os membros do Setor de Segurança e Saúde da CONTRATANTE, poderão realizar inspeções e auditorias no local de trabalho, alojamento ou república de trabalhadores da CONTRATADA, de modo a garantir o cumprimento às condições previstas nesta diretriz e nas demais obrigações previstas contratualmente.</t>
  </si>
  <si>
    <t>5 DOCUMENTAÇÃO EXIGIDA</t>
  </si>
  <si>
    <t>5.1 Documentos Obrigatórios</t>
  </si>
  <si>
    <t>5.1.1 Para todos os tipos de Contratação</t>
  </si>
  <si>
    <t>Os seguintes documentos são de apresentação obrigatória antes do início da execução de qualquer serviço ou obra para todos os trabalhadores da CONTRATADA e SUBCONTRATADAS, que forem expressamente autorizadas pela CONTRATANTE para a execução de qualquer tipo de serviço (de longa e de curta duração) e/ou de qualquer tipo de trabalho (de risco alto, médio ou baixo):</t>
  </si>
  <si>
    <t>* Cópia digitalizada da Carteira de Trabalho de todos os trabalhadores que realizarão o objeto do contrato firmado com a CONTRATANTE, página de identificação e página do registro;</t>
  </si>
  <si>
    <t>* Cópia digitalizada do Livro de Registro ou Ficha de Registro de cada trabalhador;</t>
  </si>
  <si>
    <t>* Cópia digitalizada do ASO (Atestado de Saúde Ocupacional);</t>
  </si>
  <si>
    <t>* Cópia digitalizada da Ordem de Serviço (conforme NR-1).</t>
  </si>
  <si>
    <t>Os seguintes programas de segurança e saúde ocupacional são obrigatórios para os serviços de longa duração (mais de 30 dias corridos) ou repetitivos e deverão ser específicos para os locais de prestação dos serviços. Poderão ser apresentados em até 60 dias após o início dos serviços contratados:</t>
  </si>
  <si>
    <t>* Programa de Controle Médico de Saúde Ocupacional – PCMSO (conforme NR07 e para serviços de longa duração ou repetitivos);</t>
  </si>
  <si>
    <t>* Programa de Prevenção de Riscos Ambientais – PPRA (conforme NR 9 e para serviços de longa duração ou repetitivos);</t>
  </si>
  <si>
    <t>* Programa de Condições e Meio Ambiente de Trabalho na Indústria da Construção – PCMAT (conforme NR 18 e para serviços de longa duração ou repetitivos).</t>
  </si>
  <si>
    <t>5.1.2 Documentos Complementares Obrigatórios (sempre que aplicáveis)</t>
  </si>
  <si>
    <t>Dependendo do serviço ou obra que será executado, a CONTRATADA deverá apresentar os documentos abaixo listados, sob pena de paralisação dos serviços e suspensão dos pagamentos para a CONTRATADA:</t>
  </si>
  <si>
    <t>* Registro do Serviço especializado em Engenharia de Segurança e Medicina do Trabalho – SESMT (conforme NR-4 – até 30 dias após início dos efetivos de referência nesta NR);</t>
  </si>
  <si>
    <t>* Atas de posse e reuniões da CIPA - Comissão Interna de Prevenção de Acidentes (conforme NR-5 e 90 dias após o início dos serviços contratados);</t>
  </si>
  <si>
    <t>* Laudos das instalações elétricas (conforme NR 10 – antes do início de operação de cada sistema/ instalação elétrica);</t>
  </si>
  <si>
    <t>* Laudos dos vasos de pressão (conforme NR 13 – antes do início de operação de cada vaso);</t>
  </si>
  <si>
    <t>* Laudo das Condições Ambientais de Trabalho (conforme NR 15 – até 60 dias do início dos serviços contratados);</t>
  </si>
  <si>
    <t>* NR 33 – Segurança e saúde nos trabalhos em espaços confinados;</t>
  </si>
  <si>
    <t>* NR 35 – Segurança e saúde no trabalho em altura.</t>
  </si>
  <si>
    <t>Cópias digitalizadas dos certificados, carteiras de habilitação e outros documentos que demonstrem qualificação específica para a função em conformidade com as Normas Regulamentadoras são de apresentação obrigatória para liberação de trabalho dos empregados da CONTRATADA e SUBCONTRATADAS com funções especializadas. Exemplos: operador de máquina ou equipamento pesado, motorista de caminhão comboio, condutor de veiculo de emergência entre outros. Para qualquer tipo de serviço (de longa e de curta duração) e qualquer tipo de trabalho (de risco alto, médio ou baixo).</t>
  </si>
  <si>
    <t>Importante:</t>
  </si>
  <si>
    <t>* Todos os motoristas e operadores de máquinas e equipamentos automotores deverão possuir Carteira Nacional de Habilitação (CNH) válida e de categoria compatível com a função e veículo ou equipamento operado;</t>
  </si>
  <si>
    <t>* Todos os motoristas e operadores de máquinas e equipamentos automotores para Transporte, Movimentação, Armazenagem e Manuseio de Materiais (NR-11), deverão possuir e portar crachá contendo o nome da empresa, foto, função e data de validade dos exames médicos;</t>
  </si>
  <si>
    <t>* Todos os motoristas de veículos que transportem inflamáveis e quaisquer outros produtos perigosos deverão possuir certificado válido do curso MOPP (Movimentação Operacional de Produtos Perigosos);</t>
  </si>
  <si>
    <t>* Os motoristas de veículos de transporte coletivo ou de veículos de emergência (ambulâncias) deverão possuir Carteira Nacional de Habilitação (CNH) válida e de categoria compatível e certificado dos cursos específicos obrigatórios exigidos na legislação vigente (transporte coletivo, de emergência, etc.).</t>
  </si>
  <si>
    <t>5.1.3 Documentos Obrigatórios para Veículos</t>
  </si>
  <si>
    <t>Sempre que o serviço ou obra demandar a utilização de veículos, deverá a CONTRATADA apresentar obrigatoriamente a seguinte documentação:</t>
  </si>
  <si>
    <t>* Cópia do Licenciamento, em dia, dos veículos que trafeguem por rodovias por meios próprios. Para os veículos dotados de dispositivos luminosos intermitentes (tipo “giroflex”), a documentação deverá obedecer à legislação vigente com anotação das alterações quando aplicável;</t>
  </si>
  <si>
    <t>* Cópia do Certificado de Vistoria, de acordo com a legislação vigente, quando aplicável.</t>
  </si>
  <si>
    <t>* Check-list diário para os sistemas e dispositivos de segurança de caminhões, ônibus, vans e equipamentos automotores.</t>
  </si>
  <si>
    <t>5.1.4 Documentos obrigatórios no local do trabalho</t>
  </si>
  <si>
    <t>A CONTRATADA se obriga a manter nos locais de trabalho a seguinte documentação, devidamente regularizada:</t>
  </si>
  <si>
    <t>* PDST (para todos os serviços de manutenção na rodovia e obras);</t>
  </si>
  <si>
    <t>* Permissão de Trabalho para Trabalhos Críticos (altura, espaço confinado, eletricidade, etc.).</t>
  </si>
  <si>
    <t>5.2 Não apresentação da documentação exigida</t>
  </si>
  <si>
    <t>Caso a CONTRATANTE verifique o descumprimento da CONTRATADA na apresentação da documentação estabelecida nos itens acima, serão tomadas as seguintes decisões e providências:</t>
  </si>
  <si>
    <t>PDST não realizado:</t>
  </si>
  <si>
    <t>* O trabalho correspondente será interrompido imediatamente.</t>
  </si>
  <si>
    <t>* Os trabalhadores da CONTRATADA que não participaram do PDST serão afastados do trabalho correspondente.</t>
  </si>
  <si>
    <t>* O trabalho será liberado somente após realização do PDST e verificação pelos setores de Inspeção ou SSO (da CONTRATANTE).</t>
  </si>
  <si>
    <t>PT não realizada (trabalhos críticos):</t>
  </si>
  <si>
    <t>* O trabalho correspondente será interrompido.</t>
  </si>
  <si>
    <t>* O trabalho será liberado somente após realização da PT e verificação pelo setor de SSO (da CONTRATANTE).</t>
  </si>
  <si>
    <t>* O Responsável pelo trabalho da CONTRATADA será identificado e poderá ser imediatamente proibido de integrar equipes de trabalho que prestem serviços para a Arteris e suas controladas (por exposição deliberada de pessoa à situação de risco).</t>
  </si>
  <si>
    <t>6 SINALIZAÇÃO DE SERVIÇOS DE MANUTENÇÃO E OBRAS NAS RODOVIAS</t>
  </si>
  <si>
    <t>É obrigatório o atendimento ao Manual de Sinalização de Obras, Conservação, Serviços e Emergência do grupo Arteris ou, para situações não previstas neste, o atendimento aos manuais do DNIT, nas Rodovias Federais, e do DER/SP nas Rodovias Estaduais de São Paulo.</t>
  </si>
  <si>
    <t>Fica a CONTRATADA obrigada a seguir as orientações da Polícia Militar Rodoviária do Estado de São Paulo e da Polícia Rodoviária Federal, quando da execução de obras e serviços nas rodovias.</t>
  </si>
  <si>
    <t>Em projetos de maior complexidade (longa duração, desvios, interdições, travessias, etc.), deverão ser desenvolvidos projetos de sinalização específicos e submetidos à aprovação da CONTRATANTE e do Poder Concedente.</t>
  </si>
  <si>
    <t>7 EXIGÊNCIAS DE SEGURANÇA PARA OPERAÇÃO DE CAMINHÕES, VEÍCULOS, MÁQUINAS E EQUIPAMENTOS AUTOMOTORES</t>
  </si>
  <si>
    <t>Toda máquina e equipamento utilizado na prestação de serviços deverá estar em conformidade com o especificado nas NR 12 - Máquinas e Equipamentos e NR 18 – Segurança do Ambiente de Trabalho na Indústria da Construção.</t>
  </si>
  <si>
    <t>É exigido que todos os caminhões, de qualquer tipo e porte, guinchos, ônibus e vans (transporte coletivo de pessoas) na prestação de serviços para a CONTRATANTE possuam alarme sonoro de marcha a ré e câmera de visão à ré instalados e funcionando.</t>
  </si>
  <si>
    <t>É exigido que todos os veículos leves de transporte de pessoas (automóveis) e de carga (pick-ups) na prestação de serviços para a CONTRATANTE possuam câmera de visão à ré ou sensor de presença ou obstáculos à ré, instalados e funcionando.</t>
  </si>
  <si>
    <t>Toda manobra ou operação, em canteiros de obras ou frentes de trabalho, de caminhões (qualquer tipo e porte), equipamentos de terraplenagem e pavimentação somente poderá ser realizada com o apoio de um trabalhador da CONTRATADA com função claramente determinada de orientar a manobra ou operação do caminhão ou equipamento, e de impedir a presença de pessoas na área de movimentação, chamado “vigia” ou “spotter”.</t>
  </si>
  <si>
    <t>A presença de pessoas nas áreas de movimentação de caminhões e equipamentos automotores é proibida. A presença de qualquer pessoa nestas áreas é permitida apenas com o apoio de trabalhador da CONTRATADA com a função de “vigia” ou “spotter” e com todos os veículos, caminhões e equipamentos parados.</t>
  </si>
  <si>
    <t>Todo veículo, máquina e equipamento utilizado na prestação de serviços deverá ser periodicamente inspecionado. No mínimo um “check-list” diário dos sistemas e dispositivos de segurança deve ser preenchido antes do início do trabalho, assinado pelo operador, encaminhado para providências de manutenção quando necessário e arquivado.</t>
  </si>
  <si>
    <t>A CONTRATADA poderá utilizar formulário próprio para o “check-list”.</t>
  </si>
  <si>
    <t>Todas as falhas que comprometam a operação normal e a segurança da operação ou uso do veículo, máquina ou equipamento devem ser sanadas antes da liberação do equipamento para o trabalho.</t>
  </si>
  <si>
    <t>8 PERMISSÕES PARA O TRABALHO</t>
  </si>
  <si>
    <t>A CONTRATADA e suas SUBCONTRATADAS deverão atender as normas e regulamentos que obrigam a emissão de permissões de trabalho (PT), as quais deverão estar disponíveis junto às frentes de trabalho, e após utilização, deverão ser arquivadas até o final dos serviços.</t>
  </si>
  <si>
    <t>Exemplos: Permissão de Trabalho em Altura, Permissão de Entrada em Espaço Confinado, Permissão para Trabalho com Eletricidade e Permissão para Trabalho a Quente.</t>
  </si>
  <si>
    <t>Além das permissões de trabalho, deverão ser observados os requisitos mínimos abaixo listados para a realização de trabalhos específicos ou em condições especiais:</t>
  </si>
  <si>
    <t>8.1 Proteção Contra Quedas</t>
  </si>
  <si>
    <t>* Todos os desníveis de piso ou locais de escavação devem ter proteção adequada contra quedas.</t>
  </si>
  <si>
    <t>* Para trabalhos de construção, reforma e manutenção em altura superior a 2,0 metros, é exigido o uso de cinto de segurança tipo paraquedista com talabarte duplo com o respectivo CA.</t>
  </si>
  <si>
    <t>* Todos os equipamentos de proteção contra quedas devem ser inspecionados antes de cada uso pela CONTRATADA.</t>
  </si>
  <si>
    <t>* É proibido utilizar equipamentos cuja inspeção tenha detectado qualquer tipo de defeito.</t>
  </si>
  <si>
    <t>8.2 Trabalhos em andaimes e plataformas elevatórias</t>
  </si>
  <si>
    <t>* A CONTRATADA é responsável por inspecionar, liberar e interditar o uso, sinalizar claramente se e quais andaimes e plataformas estão liberados para o uso e certificar-se de que as condições de segurança permaneçam preservadas.</t>
  </si>
  <si>
    <t>* Guarda-corpos e rodapés devem ser instalados, obrigatoriamente, em todos os andaimes e em todas as plataformas de trabalho.</t>
  </si>
  <si>
    <t>* Quando andaimes e plataformas de trabalho estiverem a mais de 2,0 m do chão, será obrigatório o uso de cinto de segurança tipo paraquedista com talabarte duplo com o respectivo CA, mesmo que estejam instalados guarda-corpos.</t>
  </si>
  <si>
    <t>* Quando for necessário o tráfego de pessoas ou veículos próximo aos andaimes, a área ao seu redor deve ser isolada, protegida e sinalizada.</t>
  </si>
  <si>
    <t>* Os responsáveis pela montagem de andaimes devem estar treinados para a execução destas tarefas.</t>
  </si>
  <si>
    <t>* É proibido modificar e utilizar andaimes antes de nova inspeção e liberação para o uso pelo responsável.</t>
  </si>
  <si>
    <t>* É proibido movimentar andaimes enquanto pessoas ou materiais estejam sobre eles.</t>
  </si>
  <si>
    <t>8.3 Escadas</t>
  </si>
  <si>
    <t>* Devem ser utilizadas escadas adequadas para cada tipo de serviço, que devem ser construídas de acordo com as Normas Técnicas Brasileiras.</t>
  </si>
  <si>
    <t>* As escadas devem ser inspecionadas antes de cada uso pela CONTRATADA.</t>
  </si>
  <si>
    <t>* Todas as escadas devem ser fixadas em ponto(s) com resistência suficiente.</t>
  </si>
  <si>
    <t>* As escadas devem ser posicionadas de modo a prevenir escorregões e deslocamentos, bem como devem possuir pés com antiderrapante.</t>
  </si>
  <si>
    <t>* É proibido utilizar escadas metálicas em trabalhos que envolvam eletricidade.</t>
  </si>
  <si>
    <t>* Escadas que tenham sido reprovadas em inspeção devem ser descartadas.</t>
  </si>
  <si>
    <t>8.4 Equipamentos de Elevação e Transporte de Cargas (guindaste, “munck”, guincho e semelhantes)</t>
  </si>
  <si>
    <t>* Equipamentos de elevação e transporte devem ser operados dentro dos padrões especificados pelo fabricante.</t>
  </si>
  <si>
    <t>* Em todo equipamento deverá estar indicada a carga máxima permitida, que nunca deve ser excedida.</t>
  </si>
  <si>
    <t>* Equipamentos de elevação e transporte devem ser inspecionados pela CONTRATADA por empregados devidamente capacitados. No mínimo um “check-list” deve ser preenchido antes de cada trabalho ou diariamente, assinado pelo operador, encaminhado para providências de manutenção e arquivado. A CONTRATADA poderá utilizar formulário próprio para o “check-list”.</t>
  </si>
  <si>
    <t>* Todas as áreas de movimentação de carga e de operação de equipamentos de elevação/ semelhantes devem ser isoladas e sinalizadas, com efetiva restrição de acesso de quaisquer pessoas. A presença de qualquer pessoa nestas áreas é permitida apenas com o apoio de trabalhador da CONTRATADA com a função de vigiar a presença de pessoas na área de movimentação e com todos os equipamentos e máquinas parados.</t>
  </si>
  <si>
    <t>* Em qualquer trabalho com guindastes a CONTRATADA deve elaborar um “Plano de Rigging” e disponibilizar aos seus trabalhadores ou subcontratados devidamente treinados, para auxiliar na comunicação com o operador do equipamento e restrição de acesso às áreas de operação e movimentação das cargas.</t>
  </si>
  <si>
    <t>* É proibido transportar pessoas nas lanças ou cabos dos equipamentos de elevação.</t>
  </si>
  <si>
    <t>* É proibida a passagem ou a presença de qualquer pessoa sob carga suspensa.</t>
  </si>
  <si>
    <t>8.5 Trabalhos com Eletricidade</t>
  </si>
  <si>
    <t>É considerado trabalho com eletricidade todo e qualquer trabalho que implique na operação e manutenção de quadros e painéis elétricos de força e luz, manipulação de cabos, fiação e quaisquer dispositivos ligados à rede de alimentação de energia, sob ou sem tensão.</t>
  </si>
  <si>
    <t>* Todos os equipamentos elétricos pertencentes à CONTRATADA devem ser mantidos em perfeitas condições de uso.</t>
  </si>
  <si>
    <t>* Trabalhadores da CONTRATADA ou das SUBCONTRATADAS que exercerão atividades com eletricidade devem estar qualificados e habilitados conforme legislação vigente (NR-10).</t>
  </si>
  <si>
    <t>* Cabos elétricos não podem estar danificados ou estar em contato direto com materiais condutores de energia elétrica, sem o devido isolamento elétrico.</t>
  </si>
  <si>
    <t>* Quando não for possível o uso de tomadas existentes (respeitadas às potências e tensões máximas permitidas), a CONTRATADA deverá providenciar seu próprio painel/ cavalete, gerador e outros equipamentos em perfeitas condições de uso e com sistema de proteção adequado contra sobre tensão, sobre temperatura e descargas atmosféricas (SPDA) e choques elétricos.</t>
  </si>
  <si>
    <t>* Todos os equipamentos elétricos que serão utilizados em atmosfera potencialmente inflamável deverão ser à prova de explosão, incluindo a iluminação interna.</t>
  </si>
  <si>
    <t>* Para serviços em eletricidade, com tensão acima de 220 Volts devem ser usados EPI especiais, sob orientação de engenheiro eletricista como:</t>
  </si>
  <si>
    <t>o Jaqueta em Nomex ou tecido equivalente com mangas compridas.</t>
  </si>
  <si>
    <t>o Capacete com protetor facial anatômico;</t>
  </si>
  <si>
    <t>o Óculos de proteção modelo Universal;</t>
  </si>
  <si>
    <t>o Luvas de “picari” com punho de 20 cm em napa ou equivalente;</t>
  </si>
  <si>
    <t>o Calçado de segurança próprio para eletricistas (com solado injetado isolante, com formato antiderrapante, sem biqueira de aço e sem outros componentes metálicos).</t>
  </si>
  <si>
    <t>Serviços de manobras e manutenção em circuitos de alta tensão (acima de 1,0KV) poderão ser realizados exclusivamente por profissional capacitado e habilitado para trabalhos em alta tensão, conforme exigências da NR-10.</t>
  </si>
  <si>
    <t>8.6 Trabalhos a Quente</t>
  </si>
  <si>
    <t>Trabalho ou serviço a quente – é qualquer trabalho que implique na existência de chama exposta, que produza calor ou qualquer tipo de faísca (elétrica ou mecânica), podendo causar a ignição de combustíveis gasosos, líquidos ou sólidos. Por exemplo: corte com maçarico, solda oxiacetileno, solda por arco elétrico, lixamento e corte de peças metálicas, aquecimento ou cura de superfícies, etc.</t>
  </si>
  <si>
    <t>* Todas as máquinas de solda devem ser equipadas com sistema de aterramento e conector tipo grampo ou presilha. O local da haste de aterramento deve ser definido por engenheiro eletricista ou eletricista habilitado.</t>
  </si>
  <si>
    <t>* Os cilindros de oxigênio e de acetileno para solda devem estar acondicionados em carrinho e dispostos em ângulo de 45º entre eles.</t>
  </si>
  <si>
    <t>* Todos os conjuntos de solda oxiacetileno devem estar equipados com:</t>
  </si>
  <si>
    <t>o Reguladores com válvulas de contra reverso de fluxo;</t>
  </si>
  <si>
    <t>o Dispositivo corta-chama na “Caneta”;</t>
  </si>
  <si>
    <t>o Volante instalado na válvula corta-chama do cilindro de acetileno.</t>
  </si>
  <si>
    <t>* Para os trabalhos de solda (oxiacetileno ou elétrica) é necessário usar EPI específicos: avental de couro, perneira, elmo de soldador com visor fotossensível e máscara contra vapores metálicos;</t>
  </si>
  <si>
    <t>* Para os trabalhos com maçarico é necessário usar os mesmos EPI para soldador, exceto o elmo, que é substituído pelos óculos tipo maçariqueiro.</t>
  </si>
  <si>
    <t>8.7 Trabalhos com Ar Comprimido</t>
  </si>
  <si>
    <t>* Antes do início do uso de equipamentos movidos a ar comprimido é necessário conferir as mangueiras e conexões e verificar se são compatíveis com a pressão do compressor ou linha de alimentação disponível.</t>
  </si>
  <si>
    <t>* Evitar colocar as mangueiras em locais de passagem. Se for necessário, identificar o local e desviar o trajeto ou proteger a mangueira.</t>
  </si>
  <si>
    <t>* Além dos EPI requeridos no local dos trabalhos é necessário utilizar luvas e óculos de segurança (caso um protetor facial não seja indicado).</t>
  </si>
  <si>
    <t>* É proibido utilizar ar comprimido para limpeza das roupas ou da pele, próprias ou de outras pessoas.</t>
  </si>
  <si>
    <t>* É proibido utilizar arames em substituição a braçadeiras.</t>
  </si>
  <si>
    <t>* É proibido usar conectores lisos.</t>
  </si>
  <si>
    <t>A execução de fundações com o emprego de “tubulões” a ar comprimido é proibida. Casos excepcionais serão discutidos com antecedência e dependem de preparação e autorização específicas.</t>
  </si>
  <si>
    <t>8.8 Trabalho em Espaços Confinados</t>
  </si>
  <si>
    <t>Espaço Confinado é qualquer área ou ambiente não projetado para ocupação humana contínua, que possua meios limitados de entrada e saída, cuja ventilação existente é insuficiente para remover contaminantes ou onde possa existir a deficiência ou enriquecimento de oxigênio.</t>
  </si>
  <si>
    <t>* Todos os espaços confinados devem estar devidamente identificados e sinalizados.</t>
  </si>
  <si>
    <t>* A entrada em espaços confinados deve sempre ser comunicada e autorizada pela Segurança da CONTRATADA, mesmo que a área de trabalho ou o espaço já tenham sido liberados anteriormente.</t>
  </si>
  <si>
    <t>* Os seguintes equipamentos de proteção poderão ser necessários para trabalhos em espaços confinados e serão indicados por profissional da segurança do trabalho da CONTRATADA:</t>
  </si>
  <si>
    <t>o Capacete de segurança;</t>
  </si>
  <si>
    <t>o Óculos de segurança;</t>
  </si>
  <si>
    <t>o Vestimentas impermeáveis adequadas, em casos de trabalhos com água ou produtos químicos;</t>
  </si>
  <si>
    <t>o Luvas;</t>
  </si>
  <si>
    <t>o Calçados de segurança apropriados para a atividade que será desenvolvida;</t>
  </si>
  <si>
    <t>o Equipamentos de proteção respiratória (máscaras com filtro químico, equipamento de ar mandado, similares).</t>
  </si>
  <si>
    <t>* A Segurança do Trabalho da CONTRATADA deve preparar procedimento específico e treinar os envolvidos para avaliação, preparação, liberação, trabalho e controle de emergências em cada espaço confinado.</t>
  </si>
  <si>
    <t>* A CONTRATADA deve disponibilizar um empregado, devidamente treinado, para acompanhamento dos trabalhos, presente durante todo o tempo dos trabalhos, na parte externa do espaço confinado (vigia).</t>
  </si>
  <si>
    <t>8.9 Produtos Químicos e Inflamáveis</t>
  </si>
  <si>
    <t>* Antes de manusear ou utilizar produtos químicos, a CONTRATADA deve enviar as respectivas FISPQ (Fichas de Informação de Segurança de Produtos Químicos) para avaliação e aprovação do Segurança de Trabalho da CONTRATANTE.</t>
  </si>
  <si>
    <t>* É proibido utilizar qualquer produto químico não aprovado pela área de Segurança do Trabalho da CONTRATANTE.</t>
  </si>
  <si>
    <t>* É responsabilidade da CONTRATADA definir e verificar conformidade legal do local ou empresa para descarte de produto químico. Cópias dos respectivos documentos devem ser encaminhadas à CONTRATANTE.</t>
  </si>
  <si>
    <t>* A CONTRATADA deverá assegurar que todos os recipientes de produtos químicos estejam identificados conforme a legislação vigente.</t>
  </si>
  <si>
    <t>* Todos os combustíveis, líquidos e gases inflamáveis devem estar envasados em recipientes adequados e armazenados em locais apropriados conforme requisitos das NR 20 e NR 26.</t>
  </si>
  <si>
    <t>* Equipamentos de transporte e movimentação de carga devem ser desligados durante o abastecimento.</t>
  </si>
  <si>
    <t>* É proibido usar telefone celular próximo a local de abastecimento de inflamáveis ou manuseio de produto químico perigoso.</t>
  </si>
  <si>
    <t>* Produtos de limpeza de uso comum como sabão, detergentes, desinfetantes, ceras e álcool, desde que presentes nas concentrações para uso doméstico, não dependem de aprovação de Segurança do Trabalho para uso, embora devam seguir os requisitos da legislação ambiental para descarte e as recomendações de segurança para o uso.</t>
  </si>
  <si>
    <t>8.10 Ferramentas</t>
  </si>
  <si>
    <t>* As ferramentas a serem utilizadas devem ser inspecionadas periodicamente, a fim de evitar acidentes.</t>
  </si>
  <si>
    <t>* É proibido fazer improvisações com ferramentas e as respectivas proteções não podem ser removidas em hipótese alguma.</t>
  </si>
  <si>
    <t>* Os usuários de ferramentas devem estar treinados para tanto e estar utilizando os EPI adequados à ferramenta, além dos EPI obrigatórios quando for o caso.</t>
  </si>
  <si>
    <t>* Após o uso, as ferramentas devem ser limpas e armazenadas em local adequado.</t>
  </si>
  <si>
    <t>8.11 Uniformes e Equipamentos de Proteção Individual e Coletiva (EPI e EPC)</t>
  </si>
  <si>
    <t>Todos os EPI e EPC deverão estar de acordo com a NR-6 e atender aos seguintes requisitos:</t>
  </si>
  <si>
    <t>* As análises de riscos das atividades e do local de trabalho definirão a proteção necessária aos trabalhadores, bem como exceções e variantes dos equipamentos abaixo indicados que serão tratadas pelo setor de Segurança do Trabalho da CONTRATADA.</t>
  </si>
  <si>
    <t>* A avaliação e o julgamento dos profissionais de SSO (Engos. e Tec. Segurança) é soberana na definição dos EPI e EPC necessários para proteção dos empregados nas diversas situações de trabalho, desde que respeitadas às condições abaixo como mínimas:</t>
  </si>
  <si>
    <t>Uso obrigatório de capacete e óculos de segurança:</t>
  </si>
  <si>
    <t>o Nas atividades de construção de obras de arte, defensas de concreto, dispositivos acessórios nas áreas de domínio, (canaletas de drenagem, bueiros, guias, etc.) e de edificações de qualquer tipo, incluindo os respectivos canteiros de obra (exceto áreas de vivência e escritórios);</t>
  </si>
  <si>
    <t>o Nas atividades de conservação e manutenção civil de obras de arte, de dispositivos de acesso, defensas de concreto, defensas metálicas e acessórios na área de domínio;</t>
  </si>
  <si>
    <t>o Nas atividades de instalação e manutenção de sinalização vertical definitiva, de defensas metálicas e de concreto;</t>
  </si>
  <si>
    <t>o Serviços de topografia.</t>
  </si>
  <si>
    <t>Uso obrigatório de óculos de segurança:</t>
  </si>
  <si>
    <t>o Fresagem, microfresagem e repavimentação;</t>
  </si>
  <si>
    <t>o Atividades de pintura e repintura de faixas;</t>
  </si>
  <si>
    <t>o Atividades de roçada manual e mecânica;</t>
  </si>
  <si>
    <t>o Limpeza de pavimento.</t>
  </si>
  <si>
    <t>É obrigatório o uso de calçado de segurança adequado a toda atividade de construção civil, montagens eletromecânicas, manutenção civil, mecânica e elétrica e de conserva na faixa de domínio das rodovias, bases operacionais, praças de pedágio e edifícios administrativos Arteris.</t>
  </si>
  <si>
    <t>* Para serviços em eletricidade, os calçados não poderão ter biqueira de aço e deverão ser isentos de outros componentes metálicos.</t>
  </si>
  <si>
    <t>* Quando houver manipulação de produtos químicos ou riscos especiais para as mãos, luvas, aventais, capuzes, botas, etc. especiais e adequados devem ser definidos pelo setor de Segurança do Trabalho da CONTRATADA e fornecidos aos expostos.</t>
  </si>
  <si>
    <t>* Em trabalhos onde for necessária a proteção respiratória, como trabalhos de demolição e algumas pinturas, entre outras situações, a CONTRATADA deve disponibilizar máscaras adequadas, especificadas pelo setor de Segurança do Trabalho.</t>
  </si>
  <si>
    <t>* Em trabalhos onde houver exposição contínua ao sol, cremes protetores são necessários.</t>
  </si>
  <si>
    <t>* É obrigatório o uso de uniformes apropriados para as atividades e os locais de trabalho.</t>
  </si>
  <si>
    <t>* Os uniformes devem ter identificação da empresa CONTRATADA e de suas SUBCONTRATADAS.</t>
  </si>
  <si>
    <t>* A CONTRATADA deve garantir que seus colaboradores e subcontratados que necessitam utilizar óculos graduados recebam óculos de proteção adequados.</t>
  </si>
  <si>
    <t>* É terminantemente proibido alterar quaisquer EPI ou EPC.</t>
  </si>
  <si>
    <t>8.11.1 EPI e Uniformes para serviços com Exposição à Rodovia</t>
  </si>
  <si>
    <t>* O uso de colete com faixas refletivas, conforme NBR 15.292, é obrigatório para todo e qualquer trabalho com exposição à rodovia, incluindo visitas técnicas, inspeções, serviços de topografia, de controle tecnológico, etc.</t>
  </si>
  <si>
    <t>* O uso de uniformes refletivos, conforme manual de identidade visual Arteris, substitui o colete refletivo.</t>
  </si>
  <si>
    <t>* Todos os demais EPI e EPC especificados para cada tipo de trabalho devem utilizados.</t>
  </si>
  <si>
    <t>9 SINALIZAÇÃO E ISOLAMENTO DE ÁREAS DE TRABALHO E DE OBRAS</t>
  </si>
  <si>
    <t>As obras e trabalhos de manutenção nas rodovias terão esquemas especiais de isolamento, considerando o Manual de Sinalização de Obras, Conservação, Serviços e Emergência do grupo Arteris, tais como a adoção de barreiras de concreto, defensas metálicas provisórias, etc., para proteção adequada das equipes de trabalho ou do público e serão previamente definidos entre a CONTRATADA e a CONTRATANTE.</t>
  </si>
  <si>
    <t>O perímetro da área de obras deve ser isolado, no mínimo, com telas plásticas tapume, cor laranja, com 1,20m de altura. Em áreas rurais a necessidade de isolamento será definida com a CONTRATANTE.</t>
  </si>
  <si>
    <t>As atividades específicas (ex. trabalhos em altura) podem ser isoladas com fitas listradas de amarelo e preto, em distância suficiente para proteger as pessoas de quedas de peças, materiais ou entulho.</t>
  </si>
  <si>
    <t>Quando houver risco de projeção de peças, materiais ou entulho, ao nível do solo, deverá ser utilizada tela plástica tipo tapume com 1,20 m de altura na cor laranja.</t>
  </si>
  <si>
    <t>Quando o risco de projeção superar 1,20 m, o isolamento deve ser do tipo tapume, em madeira ou metálico, em altura e com resistência suficientes.</t>
  </si>
  <si>
    <t>Toda área de manobra ou operação, em canteiros de obras ou frentes de trabalho, de caminhões (qualquer tipo e porte), equipamentos de terraplenagem e pavimentação deverá ser sinalizada de modo a impedir a presença de pessoas. A sinalização de restrição/ segurança de áreas de trabalho e operações não dispensa a presença do “vigia” / “spotter”.</t>
  </si>
  <si>
    <t>10 CONVIVÊNCIA E HIGIENE NOS CANTEIROS E FRENTES DE SERVIÇO</t>
  </si>
  <si>
    <t>É expressamente proibido o porte, guarda e o consumo de bebidas alcoólicas ou outras drogas dentro das áreas de vivência ou em qualquer outra área dos canteiros de obras e alojamentos.</t>
  </si>
  <si>
    <t>É expressamente proibido o porte de armas de fogo ou brancas dentro das áreas de vivência ou em qualquer outra área dos canteiros de obras e alojamentos.</t>
  </si>
  <si>
    <t>É proibido fumar nos canteiros e nos alojamentos, em particular próximo às áreas de armazenamento de inflamáveis e lubrificantes ou quando do manuseio desses. O fumo é permitido apenas em locais específica e devidamente preparados e sinalizados.</t>
  </si>
  <si>
    <t>São proibidas agressões verbais e físicas (insultos), promover brigas ou desordem.</t>
  </si>
  <si>
    <t>É proibido promover brincadeiras nos canteiros ou alojamentos.</t>
  </si>
  <si>
    <t>É proibido promover manifestações religiosas em grupo de qualquer natureza ou manifestações individuais que perturbem o ambiente de trabalho ou dos alojamentos (músicas ou cânticos em alto volume, semelhantes).</t>
  </si>
  <si>
    <t>É proibido o uso de máquinas fotográficas, filmadoras, mesmo associadas a telefones celulares e computadores portáteis, sem autorização do gerente responsável pela CONTRATANTE.</t>
  </si>
  <si>
    <t>É proibido o uso de telefone celular fora das áreas sinalizadas para esta finalidade.</t>
  </si>
  <si>
    <t>A CONTRATADA deverá atender a NR 18 quanto ao fornecimento de água potável na área de vivência, nas pias dos banheiros, nos alojamentos e nos locais afastados das áreas de vivência nos canteiros ou nas rodovias, devendo promover o controle da qualidade da água potável.</t>
  </si>
  <si>
    <t>Os canteiros, áreas de vivência e as frentes de serviço serão mantidos limpos, livres de lixo e dejetos de qualquer natureza, bem como, de sobras e excessos de material, sucata e outros refugos que devem ser dispostos em conformidade com a legislação específica, incluídas as licenças que se aplicarem. Tais licenças são de responsabilidade e correm por conta da CONTRATADA.</t>
  </si>
  <si>
    <t>Os canteiros e áreas de vivência devem ser equipados com instalações sanitárias suficientes e adequadas, que atendam às exigências da NR-24 e normas específicas.</t>
  </si>
  <si>
    <t>Os canteiros e áreas de vivência devem ser equipados com instalações contra incêndio e pânico, de acordo com a NR-26 e as normas do Corpo de Bombeiros do Estado ou órgão oficial equivalente.</t>
  </si>
  <si>
    <t>A limpeza dos sanitários, vestiários e refeitórios é de responsabilidade da CONTRATADA, salvo existência de outra orientação formalizada em contrato.</t>
  </si>
  <si>
    <t>Alimentos, produtos de higiene e limpeza devem ser estocados separadamente e em condições adequadas.</t>
  </si>
  <si>
    <t>Após a finalização dos serviços a CONTRATADA deve entregar as áreas utilizadas no mesmo estado em que foram encontradas antes do início dos trabalhos, consideradas as exigências de proteção e compensação ambiental, quando presentes no contrato.</t>
  </si>
  <si>
    <t>11 ALOJAMENTOS E MORADIAS COLETIVAS</t>
  </si>
  <si>
    <t>Os alojamentos ou moradias coletivas serão inspecionados de forma a se verificar o cumprimento da legislação trabalhista vigente (normas regulamentadoras).</t>
  </si>
  <si>
    <t>O descumprimento dessas normas implicará na interdição imediata do local caso alguma infração dos grupos 3 e 4 definidos na NR-28 (Fiscalização e Penalidades) ou um índice de conformidade geral menor que 70% dos requisitos da NR-24 (Condições Sanitárias e de Conforto nos Locais de Trabalho) ou dos requisitos do Item 18.4. (Áreas de Vivência) da NR-18 (Condições e Meio ambiente de Trabalho na Indústria da Construção). Como consequência, a empresa responsável deverá acomodar os seus trabalhadores em hotel ou hospedaria licenciada pelo Município até a total regularização dos itens em desacordo com as normas.</t>
  </si>
  <si>
    <t>Multas serão aplicadas pela Arteris nos mesmos moldes e critérios utilizados pelo Ministério do Trabalho e Emprego, definidos na NR 28, e não servem como substitutas de multas eventualmente aplicadas pelo MTE.</t>
  </si>
  <si>
    <t>Após a regularização das irregularidades, nova inspeção deverá ser solicitada pela CONTRATADA para liberação do alojamento ou moradia pela CONTRATANTE, independentemente da ação da fiscalização oficial (MTE).</t>
  </si>
  <si>
    <t>12 INCIDENTES E ACIDENTES DE TRABALHO</t>
  </si>
  <si>
    <t>Quando da ocorrência de qualquer acidente de trabalho envolvendo trabalhadores dentro das rodovias administradas pelo grupo Arteris, a CONTRATADA deverá comunicar imediatamente o CCO da Concessionária, através do respectivo “telefone 0800”, diretamente nas Bases Operacionais, “Call-Boxes” (onde aplicável), ou sistema de rádio comunicação, fornecendo as principais informações como localização da frente de trabalho, número de envolvidos, gravidade, nome da empresa prestadora de serviço e nome do responsável para acionamento de recursos adicionais para atendimento, se necessário.</t>
  </si>
  <si>
    <t>Incidentes ocorridos durante a prestação de serviço nas rodovias envolvendo usuários e trabalhadores da CONTRATADA, também deverão ser comunicados ao CCO (exemplo pedra no para-brisa durante serviços de recuperação de pavimento, roçada, obras, etc.) para conhecimento e providências.</t>
  </si>
  <si>
    <t>O atendimento e controle de emergências e acidentes ocorrido fora da faixa de domínio das rodovias, nos canteiros de obra, durante o trajeto casa-trabalho é responsabilidade exclusiva da CONTRATADA.</t>
  </si>
  <si>
    <t>O responsável da CONTRATADA pela obra deverá notificar seu superior imediato na ocorrência das seguintes situações:</t>
  </si>
  <si>
    <t>* Qualquer lesão ou ferimento ocorrido nas frentes de trabalho ou canteiro de obras, bem como em trajetos para a residência ou para o local de trabalho.</t>
  </si>
  <si>
    <t>* Doença ocupacional causada por exposição a agentes físicos, químicos, biológicos e ergonômicos no local de trabalho;</t>
  </si>
  <si>
    <t>* Qualquer incidente com potencial risco de causar ferimento grave a pessoas ou grande perda material.</t>
  </si>
  <si>
    <t>Deverá ser encaminhada uma cópia da CAT (Comunicação de Acidente de Trabalho), conforme Normas do INSS, à CONTRATADA.</t>
  </si>
  <si>
    <t>Todo incidente de alto risco (com potencialidade de causar morte ou invalidez permanente) ou acidente sério (morte ou invalidez permanente) deverá ser comunicado à CONTRATADA, imediatamente. Será investigado e analisado por equipe de Segurança do Trabalho da CONTRATADA, com o objetivo de proceder às correções necessárias para evitar reincidência.</t>
  </si>
  <si>
    <t>Antes de qualquer tarefa, os colaboradores devem tomar conhecimento da localização dos extintores de incêndio, hidrantes, macas e similares.</t>
  </si>
  <si>
    <t>Deverá ser imediatamente reportada a CONTRATANTE a ocorrência de quaisquer vazamentos ou derramamentos.de produtos químicos, incluídos combustíveis e lubrificantes de equipamentos e veículos.</t>
  </si>
  <si>
    <t>13 VIOLAÇÕES INTOLERÁVEIS</t>
  </si>
  <si>
    <t>Além dos requisitos e orientações acima, as situações abaixo relacionadas são consideradas “violações intoleráveis” pela CONTRATANTE, sujeitando os trabalhadores diretos, líderes e gestores da CONTRATADA, os das suas subcontratadas, e, eventualmente, a empresa CONTRATADA e as suas subcontratadas como um todo à proibição – com efeito imediato - de continuar trabalhando para qualquer das empresas ARTERIS.</t>
  </si>
  <si>
    <t>1) Utilizar aparelho de comunicação celular para falar ou trocar mensagens: (i) ao conduzir qualquer veículo ou operar qualquer equipamento automotor, a serviço da ARTERIS, (excetuado o uso em “viva voz”, com o aparelho fixado no painel ou para-brisas do veículo, com a máxima brevidade e sem digitação); (ii) em canteiro de obra ou em frente de trabalho (em qualquer modo de operação, exceto nos locais especificamente determinados para o uso do celular).</t>
  </si>
  <si>
    <t>2) Não utilizar o cinto de segurança: (i) em qualquer veículo de transporte de pessoas ou cargas e em qualquer equipamento automotor a serviço da ARTERIS, nas rodovias, em qualquer via pública, nos pátios das bases operacionais, praças de pedágio, canteiros de obra e frentes de serviço; (ii) em qualquer trabalho em altura maior do que 2 metros, incluídos os realizados em plataformas e andaimes.</t>
  </si>
  <si>
    <t>3) Não utilizar colete refletivo ou uniforme refletivo adequado quando em serviço em toda a faixa de domínio da rodovia, nos acessos e saídas das mesmas, nos pátios das bases operacionais, praças de pedágio, canteiros de obra e frentes de serviço.</t>
  </si>
  <si>
    <t>4) Operar qualquer veículo ou equipamento automotor: (i) sem a devida habilitação, (ii) sob o efeito do álcool ou de qualquer outra substancia entorpecente, (iii) com dispositivos, sistemas ou componentes de segurança defeituosos ou inoperantes como: câmeras de ré*, detectores de presença*, alarmes sonoros e luminosos, freios, direção, pneus, etc.</t>
  </si>
  <si>
    <t>5) Transportar pessoa em posição imprópria ou de forma insegura em qualquer veículo ou equipamento. Por exemplo: em caçamba de pick-up, de caminhão, escavadeira, trator, rolo compactador, etc.</t>
  </si>
  <si>
    <t>6) Desligar, retirar, bloquear ou desbloquear deliberadamente qualquer dispositivo de segurança como: cadeados, fusíveis, botões ou interruptores de emergência, anteparos, guarda-corpos, câmeras, etc.</t>
  </si>
  <si>
    <t>7) Fraudar documentos, em particular àqueles relacionados à segurança do trabalho como: “check-list” de segurança de veículos e equipamentos, registros de treinamento, “Planejamento Diário de Segurança do Trabalho - PDST”, permissões de trabalho, etc.</t>
  </si>
  <si>
    <t>* Câmeras de ré são equipamentos de segurança obrigatórios para a utilização na ARTERIS de veículos de transporte coletivo (ônibus e “vans”) e em caminhões de qualquer tipo e porte. Veículos leves de transporte de pessoas e carga (automóveis e pick-ups) devem ser equipados com detectores de presença ou obstáculo à ré ou com câmeras de ré.</t>
  </si>
  <si>
    <t>Quando uma violação intolerável for observada as seguintes providências e decisões serão tomadas:</t>
  </si>
  <si>
    <t>* Interrupção imediata do trabalho relacionado.</t>
  </si>
  <si>
    <t>* Proibição imediata de continuidade de trabalho dos colaboradores envolvidos e, quando comprovada falta relacionada, proibição de trabalho também dos responsáveis pelos envolvidos - de qualquer nível hierárquico – em qualquer empresa do Grupo Arteris.</t>
  </si>
  <si>
    <t>* Rescisão do Contrato pela ocorrência de três (3) incidentes intoleráveis no período de doze (12) meses numa mesma empresa do Grupo Arteris.</t>
  </si>
  <si>
    <t>Observações a respeito das Violações Intoleráveis:</t>
  </si>
  <si>
    <t>* Os requisitos acima não excluem a obrigação de cumprir quaisquer exigências legais e contratuais aplicáveis.</t>
  </si>
  <si>
    <t>* Depoimentos consistentes e isentos dos colaboradores da CONTRATANTE serão suficientes para caracterizar o descumprimento dos requisitos acima.</t>
  </si>
  <si>
    <t>* Nenhuma medida drástica será tomada contra a CONTRATADA sem comunicação formal e sem motivos claros apresentados pela CONTRATANTE.</t>
  </si>
  <si>
    <t>* A aplicação das sanções definidas acima não exclui a aplicação de multas contratuais listadas abaixo.</t>
  </si>
  <si>
    <t>14 MULTAS</t>
  </si>
  <si>
    <t>A CONTRATADA ficará sujeita às seguintes multas, caso não obedeça às normas de sinalização, segurança, higiene e medicina do trabalho:</t>
  </si>
  <si>
    <t>* Falta de utilização de EPI...................................... R$ 500,00/homem x dia</t>
  </si>
  <si>
    <t>* Falta de uniforme adequado ................................. R$ 500,00/homem x dia</t>
  </si>
  <si>
    <t>* Falta de placas e/ou de sinalização na rodovia ...... R$ 5.000,00/dia x frente de serviço</t>
  </si>
  <si>
    <t>* Falta do P.D.S.T................................................... R$ 5.000,00/ dia x frente de serviço</t>
  </si>
  <si>
    <t>* Falta de treinamento de integração........................ R$ 500,00/homem x dia</t>
  </si>
  <si>
    <t>* Falta de vigia (“spotter”) para movimentação de</t>
  </si>
  <si>
    <t>* caminhões e equipamentos automotores................ R$ 5.000,00/dia x frente de serviço</t>
  </si>
  <si>
    <t>* Falta de Câmera de ré ou sensor de presença........ R$ 500,00/equipamento x dia</t>
  </si>
  <si>
    <t>* Falta de cumprimento de requisito de NR .............. R$ 500,00/dia x frente de serviço</t>
  </si>
  <si>
    <t>* Irregularidades em alojamentos ou moradias coletivas .................................................................. Conforme indicações da NR-28</t>
  </si>
  <si>
    <t>Em caso de reincidência, a CONTRATADA ficará sujeita à aplicação de multa de 1% da fatura mensal por infração, sem prejuízo das demais penalidades previstas.</t>
  </si>
  <si>
    <t>15 SUBCONTRATAÇÃO</t>
  </si>
  <si>
    <t>Quando da necessidade de contratação por parte da Empresa CONTRATADA, e uma vez autorizada formalmente a subcontratação pela CONTRATANTE, deverá haver:</t>
  </si>
  <si>
    <t>* Apresentação do contrato celebrado entre as partes; e,</t>
  </si>
  <si>
    <t>* Preenchimento, por parte da empresa SUBCONTRATADA, das exigências contidas neste manual.</t>
  </si>
  <si>
    <t>Cabe à Empresa CONTRATADA buscar informações junto à CONTRATANTE, sobre a existência de outros requisitos a serem preenchidos pela empresa SUBCONTRATADA a depender do período de tempo dos trabalhos a serem por ela desenvolvidos.</t>
  </si>
  <si>
    <t>CIENTE:</t>
  </si>
  <si>
    <t>local e Data ___________________________  ____/_____/_____    Nome (RG)/ Assinatura______________________________________</t>
  </si>
  <si>
    <t>Título:          Solicitação de Cadastro de Fornecedores   + Pre- avaliação</t>
  </si>
  <si>
    <t>Nome</t>
  </si>
  <si>
    <t>fantasia</t>
  </si>
  <si>
    <t>cnpj</t>
  </si>
  <si>
    <t>IE est</t>
  </si>
  <si>
    <t>IE mun</t>
  </si>
  <si>
    <t>endereço</t>
  </si>
  <si>
    <t>complem</t>
  </si>
  <si>
    <t>bairro</t>
  </si>
  <si>
    <t>cep</t>
  </si>
  <si>
    <t>cid</t>
  </si>
  <si>
    <t>Estado</t>
  </si>
  <si>
    <t>país</t>
  </si>
  <si>
    <t>banco</t>
  </si>
  <si>
    <t>bco</t>
  </si>
  <si>
    <t>agencia</t>
  </si>
  <si>
    <t>conta</t>
  </si>
  <si>
    <t>Processo: 4.2.2 Administração econômica                                                           Tipo de Doc.: FRM /OR</t>
  </si>
  <si>
    <t>Código:     GA ECOFIN OR FRM 734 BR                                         Versão: 03           Vigência: ??/??/????</t>
  </si>
  <si>
    <t>PRÉ-AVALIAÇÃO</t>
  </si>
  <si>
    <t>Teste CNPJ</t>
  </si>
  <si>
    <t>preencha o Cadastro de Pessoa Jurídica</t>
  </si>
  <si>
    <t>Razão Social:</t>
  </si>
  <si>
    <t>Nome Fantasia:</t>
  </si>
  <si>
    <t>CNPJ/e-mail:</t>
  </si>
  <si>
    <t>Endereço 1:</t>
  </si>
  <si>
    <t>Endereço 2:</t>
  </si>
  <si>
    <t>bairro:</t>
  </si>
  <si>
    <t>cep/cidade/estado</t>
  </si>
  <si>
    <t>informações iniciais</t>
  </si>
  <si>
    <t>Nome do Contato:</t>
  </si>
  <si>
    <t>Cargo do Contato:</t>
  </si>
  <si>
    <t>Tel do Contato:</t>
  </si>
  <si>
    <t>e-mail do Contato:</t>
  </si>
  <si>
    <t>Nível de relacionamento</t>
  </si>
  <si>
    <t>Título:      Pré-avaliação Fornecedores</t>
  </si>
  <si>
    <t xml:space="preserve">Código:     GA ECOFIN OR FRM 734 BR                                        Revisão: 03           </t>
  </si>
  <si>
    <t>Preencha o Cadastro de Pessoa Jurídica</t>
  </si>
  <si>
    <t>CNPJ:</t>
  </si>
  <si>
    <t>E-mail:</t>
  </si>
  <si>
    <t>Bairro:</t>
  </si>
  <si>
    <t>CEP/cidade/estado</t>
  </si>
  <si>
    <t>INFORMAÇÕES INICIAIS</t>
  </si>
  <si>
    <t>E-mail do Contato:</t>
  </si>
  <si>
    <t>Site da empresa:</t>
  </si>
  <si>
    <t>http://www.</t>
  </si>
  <si>
    <t>RELACIONAMENTO ARTERIS/ REFERÊNCIAS</t>
  </si>
  <si>
    <t>Já prestou serviço a qualquer empresa do Grupo Arteris?</t>
  </si>
  <si>
    <t>Mês</t>
  </si>
  <si>
    <t>Ano</t>
  </si>
  <si>
    <t>Se sim, qual serviço:</t>
  </si>
  <si>
    <t>Se sim, para qual empresa?</t>
  </si>
  <si>
    <t>Arteris Hldg</t>
  </si>
  <si>
    <t>Vianorte</t>
  </si>
  <si>
    <t>Régis Bitt.</t>
  </si>
  <si>
    <t>Autovias</t>
  </si>
  <si>
    <t>Via Paulista</t>
  </si>
  <si>
    <t>Litoral Sul</t>
  </si>
  <si>
    <t>Centrovias</t>
  </si>
  <si>
    <t>Fernão Dias</t>
  </si>
  <si>
    <t>Planalto Sul</t>
  </si>
  <si>
    <t>intervias</t>
  </si>
  <si>
    <t>Fluminense</t>
  </si>
  <si>
    <t>Latina</t>
  </si>
  <si>
    <t>Tipo</t>
  </si>
  <si>
    <t>Obra</t>
  </si>
  <si>
    <t>Conserva</t>
  </si>
  <si>
    <t>Pavimento</t>
  </si>
  <si>
    <t>Roçada</t>
  </si>
  <si>
    <t>Projeto</t>
  </si>
  <si>
    <t xml:space="preserve">Sondagem </t>
  </si>
  <si>
    <t>Ambiental</t>
  </si>
  <si>
    <t>Consultoria</t>
  </si>
  <si>
    <t>Segurança</t>
  </si>
  <si>
    <t>Local/ Projeto:</t>
  </si>
  <si>
    <t>Nome Ref 1:</t>
  </si>
  <si>
    <t>Empresa Ref 1:</t>
  </si>
  <si>
    <t>Cargo Ref 1:</t>
  </si>
  <si>
    <t>Tel Ref 1:</t>
  </si>
  <si>
    <t>E-mail Ref 1:</t>
  </si>
  <si>
    <t>Nome Ref 2:</t>
  </si>
  <si>
    <t>Empresa Ref 2:</t>
  </si>
  <si>
    <t>Cargo Ref 2:</t>
  </si>
  <si>
    <t>Tel Ref 2:</t>
  </si>
  <si>
    <t>E-mail Ref 2:</t>
  </si>
  <si>
    <t>Números de pedido:</t>
  </si>
  <si>
    <t>Números de CEI:</t>
  </si>
  <si>
    <t>Tipo de seguros:</t>
  </si>
  <si>
    <t>Tipo de licenças:</t>
  </si>
  <si>
    <t>OUTROS RELACIONAMENTOS NO SETOR DE CONCESSIONÁRIAS DE RODOVIAS</t>
  </si>
  <si>
    <t>Já prestou serviço para outras concessionárias de rodovias?</t>
  </si>
  <si>
    <t>CCR</t>
  </si>
  <si>
    <t>Renovias</t>
  </si>
  <si>
    <t>Engevix</t>
  </si>
  <si>
    <t>TEBE</t>
  </si>
  <si>
    <t>Invepar</t>
  </si>
  <si>
    <t>SP MAR</t>
  </si>
  <si>
    <t>Rota das Bandeiras</t>
  </si>
  <si>
    <t>Via Rondon</t>
  </si>
  <si>
    <t>Tamoios</t>
  </si>
  <si>
    <t>AB Concessões</t>
  </si>
  <si>
    <t>Rod.Tietê</t>
  </si>
  <si>
    <t>Entrevias</t>
  </si>
  <si>
    <t>CONCER</t>
  </si>
  <si>
    <t>Ecorodovias</t>
  </si>
  <si>
    <t>Triunfo</t>
  </si>
  <si>
    <t>Acciona</t>
  </si>
  <si>
    <t>Isolux</t>
  </si>
  <si>
    <t>Odebrecht</t>
  </si>
  <si>
    <t>MGORodovias</t>
  </si>
  <si>
    <t>Galvao</t>
  </si>
  <si>
    <t>e-mail Ref 1:</t>
  </si>
  <si>
    <t>e-mail Ref 2:</t>
  </si>
  <si>
    <t>Evidências/site:</t>
  </si>
  <si>
    <t>TIPO DE TRABALHO A QUAL SUA EMPRESA QUER SE QUALIFICAR</t>
  </si>
  <si>
    <t>Obras civis</t>
  </si>
  <si>
    <t>Pavimentação</t>
  </si>
  <si>
    <t>Sinalização</t>
  </si>
  <si>
    <t xml:space="preserve">Sondagens </t>
  </si>
  <si>
    <t>Outros</t>
  </si>
  <si>
    <t>PRÁTICAS SGI</t>
  </si>
  <si>
    <r>
      <t xml:space="preserve">Possui Política de </t>
    </r>
    <r>
      <rPr>
        <b/>
        <sz val="12"/>
        <color theme="1"/>
        <rFont val="Calibri"/>
        <family val="2"/>
        <scheme val="minor"/>
      </rPr>
      <t>Saúde e Segurança</t>
    </r>
    <r>
      <rPr>
        <sz val="12"/>
        <color theme="1"/>
        <rFont val="Calibri"/>
        <family val="2"/>
        <scheme val="minor"/>
      </rPr>
      <t xml:space="preserve"> escrita?</t>
    </r>
  </si>
  <si>
    <t>Tem evidência anexa?</t>
  </si>
  <si>
    <t>Procedimentos escritos de Segurança e Saúde para:</t>
  </si>
  <si>
    <t>Possui registros em ata de reuniões de segurança?</t>
  </si>
  <si>
    <t>Possui Plano de Segurança de Projeto?</t>
  </si>
  <si>
    <t>Possui controle de treinamentos obrigatórios (NRs)?</t>
  </si>
  <si>
    <t>Possui treinamento de integração dos funcionários focado em segurança?</t>
  </si>
  <si>
    <t>Possui Plano de resposta a emergência? (segurança do trabalho)</t>
  </si>
  <si>
    <t>Possui Certificação Qualidade  ISO 9001?</t>
  </si>
  <si>
    <t>Possui Certificação Ambiental  ISO 14001?</t>
  </si>
  <si>
    <t>Possui Certificação OHSAS 18001/ ISO 45001?</t>
  </si>
  <si>
    <t>Nos últimos três anos sua empresa foi autuada pelo Ministério do Trabalho ou DRTs?</t>
  </si>
  <si>
    <t>Se sim, quantas vezes?</t>
  </si>
  <si>
    <t>Possui registro e análise de acidentes com colaboradores próprios e contratados?</t>
  </si>
  <si>
    <t xml:space="preserve">Taxa de frequência de acidentes com afastamento e fórmula utilizada: </t>
  </si>
  <si>
    <t xml:space="preserve">Título:      Solicitação de Cadastro de Fornecedores  </t>
  </si>
  <si>
    <t>Processo: 4.2.02 Administração econômica</t>
  </si>
  <si>
    <t>Tipo de Doc.: COM /OR</t>
  </si>
  <si>
    <t>Código:     GA ECOFIN OR FRM 734 01 BR</t>
  </si>
  <si>
    <t xml:space="preserve">                    Versão: 01           Vigência: 15/02/2017</t>
  </si>
  <si>
    <t>CADASTRO PESSOA FISICA</t>
  </si>
  <si>
    <t>teste de caracteres especiais</t>
  </si>
  <si>
    <t>á</t>
  </si>
  <si>
    <t>Dicas</t>
  </si>
  <si>
    <t>Utilizar somente MAÍUSCULAS;</t>
  </si>
  <si>
    <r>
      <t>NÃO utilize acentos ou caracteres especiais, exemplo.: ( ´</t>
    </r>
    <r>
      <rPr>
        <b/>
        <sz val="8"/>
        <color theme="0" tint="-0.14999847407452621"/>
        <rFont val="Calibri"/>
        <family val="2"/>
        <scheme val="minor"/>
      </rPr>
      <t>,</t>
    </r>
    <r>
      <rPr>
        <b/>
        <sz val="8"/>
        <color theme="1"/>
        <rFont val="Calibri"/>
        <family val="2"/>
        <scheme val="minor"/>
      </rPr>
      <t>^</t>
    </r>
    <r>
      <rPr>
        <b/>
        <sz val="8"/>
        <color theme="0" tint="-0.14999847407452621"/>
        <rFont val="Calibri"/>
        <family val="2"/>
        <scheme val="minor"/>
      </rPr>
      <t>,</t>
    </r>
    <r>
      <rPr>
        <b/>
        <sz val="8"/>
        <color theme="1"/>
        <rFont val="Calibri"/>
        <family val="2"/>
        <scheme val="minor"/>
      </rPr>
      <t xml:space="preserve"> ~</t>
    </r>
    <r>
      <rPr>
        <b/>
        <sz val="8"/>
        <color theme="0" tint="-0.14999847407452621"/>
        <rFont val="Calibri"/>
        <family val="2"/>
        <scheme val="minor"/>
      </rPr>
      <t>,</t>
    </r>
    <r>
      <rPr>
        <b/>
        <sz val="8"/>
        <color theme="1"/>
        <rFont val="Calibri"/>
        <family val="2"/>
        <scheme val="minor"/>
      </rPr>
      <t>¨</t>
    </r>
    <r>
      <rPr>
        <b/>
        <sz val="8"/>
        <color theme="0" tint="-0.14999847407452621"/>
        <rFont val="Calibri"/>
        <family val="2"/>
        <scheme val="minor"/>
      </rPr>
      <t>,</t>
    </r>
    <r>
      <rPr>
        <b/>
        <sz val="8"/>
        <color theme="1"/>
        <rFont val="Calibri"/>
        <family val="2"/>
        <scheme val="minor"/>
      </rPr>
      <t>,</t>
    </r>
    <r>
      <rPr>
        <b/>
        <sz val="8"/>
        <color theme="0" tint="-0.14999847407452621"/>
        <rFont val="Calibri"/>
        <family val="2"/>
        <scheme val="minor"/>
      </rPr>
      <t>,</t>
    </r>
    <r>
      <rPr>
        <b/>
        <sz val="8"/>
        <color theme="1"/>
        <rFont val="Calibri"/>
        <family val="2"/>
        <scheme val="minor"/>
      </rPr>
      <t xml:space="preserve"> /</t>
    </r>
    <r>
      <rPr>
        <b/>
        <sz val="8"/>
        <color theme="0" tint="-0.14999847407452621"/>
        <rFont val="Calibri"/>
        <family val="2"/>
        <scheme val="minor"/>
      </rPr>
      <t>,</t>
    </r>
    <r>
      <rPr>
        <b/>
        <sz val="8"/>
        <color theme="1"/>
        <rFont val="Calibri"/>
        <family val="2"/>
        <scheme val="minor"/>
      </rPr>
      <t>\)</t>
    </r>
  </si>
  <si>
    <t>é</t>
  </si>
  <si>
    <t>Nome completo =&gt;&gt;</t>
  </si>
  <si>
    <t>ó</t>
  </si>
  <si>
    <r>
      <t xml:space="preserve">ex: </t>
    </r>
    <r>
      <rPr>
        <b/>
        <sz val="8"/>
        <color theme="0" tint="-0.14999847407452621"/>
        <rFont val="Calibri"/>
        <family val="2"/>
        <scheme val="minor"/>
      </rPr>
      <t>JOAO DA SILVA</t>
    </r>
  </si>
  <si>
    <t>ú</t>
  </si>
  <si>
    <t>Nome fantasia =&gt;&gt;</t>
  </si>
  <si>
    <t>â</t>
  </si>
  <si>
    <r>
      <t xml:space="preserve">ex: </t>
    </r>
    <r>
      <rPr>
        <b/>
        <sz val="8"/>
        <color theme="0" tint="-0.14999847407452621"/>
        <rFont val="Calibri"/>
        <family val="2"/>
        <scheme val="minor"/>
      </rPr>
      <t>JOAO DA SILVA MARCENEIRO</t>
    </r>
  </si>
  <si>
    <t>ê</t>
  </si>
  <si>
    <t>CPF=&gt;&gt;</t>
  </si>
  <si>
    <r>
      <t>ex: 55522233303</t>
    </r>
    <r>
      <rPr>
        <b/>
        <sz val="8"/>
        <color theme="0" tint="-0.14999847407452621"/>
        <rFont val="Calibri"/>
        <family val="2"/>
        <scheme val="minor"/>
      </rPr>
      <t xml:space="preserve">
</t>
    </r>
  </si>
  <si>
    <t>Inscrição Estadual=&gt;&gt;</t>
  </si>
  <si>
    <t>û</t>
  </si>
  <si>
    <r>
      <t xml:space="preserve">ex: </t>
    </r>
    <r>
      <rPr>
        <b/>
        <sz val="8"/>
        <color theme="0" tint="-0.14999847407452621"/>
        <rFont val="Calibri"/>
        <family val="2"/>
        <scheme val="minor"/>
      </rPr>
      <t xml:space="preserve">
</t>
    </r>
  </si>
  <si>
    <t>ã</t>
  </si>
  <si>
    <t>Inscrição Municipal=&gt;&gt;</t>
  </si>
  <si>
    <t>õ</t>
  </si>
  <si>
    <r>
      <t xml:space="preserve">ex: </t>
    </r>
    <r>
      <rPr>
        <b/>
        <sz val="10"/>
        <color theme="0" tint="-0.14999847407452621"/>
        <rFont val="Calibri"/>
        <family val="2"/>
        <scheme val="minor"/>
      </rPr>
      <t xml:space="preserve">
</t>
    </r>
  </si>
  <si>
    <t>ä</t>
  </si>
  <si>
    <t>Endereço (rua ou logradouro)=&gt;&gt;</t>
  </si>
  <si>
    <t>ë</t>
  </si>
  <si>
    <r>
      <t xml:space="preserve">ex: </t>
    </r>
    <r>
      <rPr>
        <b/>
        <sz val="6"/>
        <color theme="0" tint="-0.14999847407452621"/>
        <rFont val="Calibri"/>
        <family val="2"/>
        <scheme val="minor"/>
      </rPr>
      <t>AV. PRES. JUSCELINO KUBITSCHEK</t>
    </r>
  </si>
  <si>
    <t>ï</t>
  </si>
  <si>
    <t>Núm. Ender. (rua/logradouro)=&gt;&gt;</t>
  </si>
  <si>
    <t>Complemento</t>
  </si>
  <si>
    <t>ö</t>
  </si>
  <si>
    <r>
      <t xml:space="preserve">ex: </t>
    </r>
    <r>
      <rPr>
        <b/>
        <sz val="6"/>
        <color theme="0" tint="-0.14999847407452621"/>
        <rFont val="Calibri"/>
        <family val="2"/>
        <scheme val="minor"/>
      </rPr>
      <t>1455</t>
    </r>
  </si>
  <si>
    <r>
      <t xml:space="preserve">ex: </t>
    </r>
    <r>
      <rPr>
        <b/>
        <sz val="6"/>
        <color theme="0" tint="-0.14999847407452621"/>
        <rFont val="Calibri"/>
        <family val="2"/>
        <scheme val="minor"/>
      </rPr>
      <t>APARTAMENTO 9</t>
    </r>
  </si>
  <si>
    <t>ü</t>
  </si>
  <si>
    <t>Bairro=&gt;&gt;</t>
  </si>
  <si>
    <t>/</t>
  </si>
  <si>
    <r>
      <t xml:space="preserve">ex: </t>
    </r>
    <r>
      <rPr>
        <b/>
        <sz val="8"/>
        <color theme="0" tint="-0.14999847407452621"/>
        <rFont val="Calibri"/>
        <family val="2"/>
        <scheme val="minor"/>
      </rPr>
      <t>VILA NOVA CONCEICAO</t>
    </r>
  </si>
  <si>
    <t>-</t>
  </si>
  <si>
    <t>CEP do endereço =&gt;&gt;</t>
  </si>
  <si>
    <t>(</t>
  </si>
  <si>
    <r>
      <t xml:space="preserve">ex: </t>
    </r>
    <r>
      <rPr>
        <b/>
        <sz val="8"/>
        <color theme="0" tint="-0.14999847407452621"/>
        <rFont val="Calibri"/>
        <family val="2"/>
        <scheme val="minor"/>
      </rPr>
      <t xml:space="preserve">04543011
</t>
    </r>
  </si>
  <si>
    <t>)</t>
  </si>
  <si>
    <t>Cidade=&gt;&gt;</t>
  </si>
  <si>
    <t>#</t>
  </si>
  <si>
    <r>
      <t xml:space="preserve">ex: </t>
    </r>
    <r>
      <rPr>
        <b/>
        <sz val="8"/>
        <color theme="0" tint="-0.14999847407452621"/>
        <rFont val="Calibri"/>
        <family val="2"/>
        <scheme val="minor"/>
      </rPr>
      <t>SAO PAULO</t>
    </r>
  </si>
  <si>
    <t>$</t>
  </si>
  <si>
    <t>Estado=&gt;&gt;</t>
  </si>
  <si>
    <t>País=&gt;&gt;</t>
  </si>
  <si>
    <t>!</t>
  </si>
  <si>
    <t>ex: BRASIL</t>
  </si>
  <si>
    <t>%</t>
  </si>
  <si>
    <t>e-mail=&gt;&gt;</t>
  </si>
  <si>
    <t xml:space="preserve">ex: arteris @arteris.com.br
</t>
  </si>
  <si>
    <t xml:space="preserve">DADOS OBRIGATÓRIOS PARA GARANTIA DE PAGAMENTO </t>
  </si>
  <si>
    <t>\</t>
  </si>
  <si>
    <t>As formas de pagamento são restritas a:</t>
  </si>
  <si>
    <t>,</t>
  </si>
  <si>
    <t>Forma de Pagamento =&gt;&gt;</t>
  </si>
  <si>
    <t>Transferência Bancária</t>
  </si>
  <si>
    <t>TED</t>
  </si>
  <si>
    <t>DOC</t>
  </si>
  <si>
    <t>&lt;</t>
  </si>
  <si>
    <t>&gt;</t>
  </si>
  <si>
    <t>:</t>
  </si>
  <si>
    <t>Código do Banco =&gt;&gt;</t>
  </si>
  <si>
    <t>Banco nome=&gt;&gt;</t>
  </si>
  <si>
    <t>|</t>
  </si>
  <si>
    <r>
      <t xml:space="preserve">ex: </t>
    </r>
    <r>
      <rPr>
        <b/>
        <sz val="8"/>
        <color theme="0" tint="-0.14999847407452621"/>
        <rFont val="Calibri"/>
        <family val="2"/>
        <scheme val="minor"/>
      </rPr>
      <t xml:space="preserve">347
</t>
    </r>
  </si>
  <si>
    <r>
      <t xml:space="preserve">ex: </t>
    </r>
    <r>
      <rPr>
        <b/>
        <sz val="8"/>
        <color theme="0" tint="-0.14999847407452621"/>
        <rFont val="Calibri"/>
        <family val="2"/>
        <scheme val="minor"/>
      </rPr>
      <t>ITAU</t>
    </r>
  </si>
  <si>
    <t>ç</t>
  </si>
  <si>
    <t>Agência =&gt;&gt;</t>
  </si>
  <si>
    <t>dígito Agência =&gt;&gt;</t>
  </si>
  <si>
    <t>"*"</t>
  </si>
  <si>
    <r>
      <t xml:space="preserve">ex: </t>
    </r>
    <r>
      <rPr>
        <b/>
        <sz val="8"/>
        <color theme="0" tint="-0.14999847407452621"/>
        <rFont val="Calibri"/>
        <family val="2"/>
        <scheme val="minor"/>
      </rPr>
      <t xml:space="preserve">1234
</t>
    </r>
  </si>
  <si>
    <r>
      <t xml:space="preserve">ex: </t>
    </r>
    <r>
      <rPr>
        <b/>
        <sz val="8"/>
        <color theme="0" tint="-0.14999847407452621"/>
        <rFont val="Calibri"/>
        <family val="2"/>
        <scheme val="minor"/>
      </rPr>
      <t xml:space="preserve">5
</t>
    </r>
  </si>
  <si>
    <t>"?"</t>
  </si>
  <si>
    <t>Conta bancária =&gt;&gt;</t>
  </si>
  <si>
    <t>dígito conta =&gt;&gt;</t>
  </si>
  <si>
    <t>obs: não são aceitas contas poupança</t>
  </si>
  <si>
    <r>
      <t>ex:987654</t>
    </r>
    <r>
      <rPr>
        <b/>
        <sz val="8"/>
        <color theme="0" tint="-0.14999847407452621"/>
        <rFont val="Calibri"/>
        <family val="2"/>
        <scheme val="minor"/>
      </rPr>
      <t xml:space="preserve">
</t>
    </r>
  </si>
  <si>
    <r>
      <t xml:space="preserve">ex: </t>
    </r>
    <r>
      <rPr>
        <b/>
        <sz val="8"/>
        <color theme="0" tint="-0.14999847407452621"/>
        <rFont val="Calibri"/>
        <family val="2"/>
        <scheme val="minor"/>
      </rPr>
      <t xml:space="preserve">3
</t>
    </r>
  </si>
  <si>
    <t>Regime Tributário =&gt;&gt;</t>
  </si>
  <si>
    <t>Simples Nacional Cumulativo</t>
  </si>
  <si>
    <t>Lucro arbitrado cumulativo</t>
  </si>
  <si>
    <t>Lucro presumido cumulativo</t>
  </si>
  <si>
    <t>Lucro real cumulativo
 e não cumulativo</t>
  </si>
  <si>
    <t>Lucro real cumulativo</t>
  </si>
  <si>
    <t>Lucro real não cumulativo</t>
  </si>
  <si>
    <t>Retenção em 
garantia (caução) =&gt;&gt;</t>
  </si>
  <si>
    <t>Natureza Principal do Fornecedor =&gt;&gt;</t>
  </si>
  <si>
    <t>Fornecedores de materiais nacionais</t>
  </si>
  <si>
    <t>Prestadores de serviços</t>
  </si>
  <si>
    <t>Comissões a pagar</t>
  </si>
  <si>
    <t>Fornecedores de materiais estrangeiros</t>
  </si>
  <si>
    <t>Órgãos governamentais</t>
  </si>
  <si>
    <t>Verba de Fiscalização</t>
  </si>
  <si>
    <t>Fornec/Prest.Serv - partes relacionadas - GL</t>
  </si>
  <si>
    <t>Verba da polícia federal</t>
  </si>
  <si>
    <t>Indenizações</t>
  </si>
  <si>
    <t>Arrendamento Mercantil Operacional</t>
  </si>
  <si>
    <t>Seguros a pagar</t>
  </si>
  <si>
    <t>Aluguéis a pagar</t>
  </si>
  <si>
    <t>Impostos retidos</t>
  </si>
  <si>
    <t>IRPF (Pessoa Física)</t>
  </si>
  <si>
    <t xml:space="preserve">PIS/COFINS/CSLL retido na fonte (CSRF) </t>
  </si>
  <si>
    <t>ISS retido na fonte</t>
  </si>
  <si>
    <t>sem impostos</t>
  </si>
  <si>
    <t>ANEXOS COMPROBATÓRIOS OBRIGATÒRIOS (DADOS DE PAGAMENTO)</t>
  </si>
  <si>
    <t>Comprovante conta bancária (cabeçalho do Internet Banking, extrato ou folha do cheque.)</t>
  </si>
  <si>
    <t>Cadastro na prefeitura onde prestará o serviço</t>
  </si>
  <si>
    <t>Registro no INSS</t>
  </si>
  <si>
    <t>Cartão CPF</t>
  </si>
  <si>
    <t xml:space="preserve">RECIBO IRPJ / IRPF
</t>
  </si>
  <si>
    <t xml:space="preserve">Declaro que as informções foram prestadas com exatidão, boa-fé, veracidade e assumo total responsabilidade pelas mesmas, comprometendo-me a informar a cliente quaisquer alterações nestas  informações </t>
  </si>
  <si>
    <t>local e Data ___________________________  ____/_____/_____    Nome (RG)/ Assinatura__________________ ______________________________________</t>
  </si>
  <si>
    <t>Folha de apoio preenchimento de formulário - USO ARTERIS</t>
  </si>
  <si>
    <t>Cadastro de Fornecedores - Pessoa Jurídica</t>
  </si>
  <si>
    <t>CADASTRO DE FORNECEDORES (PORTAL DE SERVIÇOS)</t>
  </si>
  <si>
    <t>Razão Social</t>
  </si>
  <si>
    <t>Nome Fantasia</t>
  </si>
  <si>
    <t>Endereço</t>
  </si>
  <si>
    <t>Número</t>
  </si>
  <si>
    <t>Bairro</t>
  </si>
  <si>
    <t>CEP</t>
  </si>
  <si>
    <t>Cidade</t>
  </si>
  <si>
    <t>CPF</t>
  </si>
  <si>
    <t>Insc.Est.</t>
  </si>
  <si>
    <t>Insc.Mun.</t>
  </si>
  <si>
    <t>Banco</t>
  </si>
  <si>
    <t>agência</t>
  </si>
  <si>
    <t>dígito da conta</t>
  </si>
  <si>
    <t>e-mail</t>
  </si>
  <si>
    <t>regime tributário</t>
  </si>
  <si>
    <t>Retenção em garantia (caução)</t>
  </si>
  <si>
    <t>Natureza Principal do Fornecedor</t>
  </si>
  <si>
    <t xml:space="preserve">Forma de pagamento </t>
  </si>
  <si>
    <t>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</si>
</sst>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00"/>
    <numFmt numFmtId="165" formatCode="00,000,000,000,000"/>
    <numFmt numFmtId="166" formatCode="00,000,000,000"/>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14999847407452621"/>
      <name val="Calibri"/>
      <family val="2"/>
      <scheme val="minor"/>
    </font>
    <font>
      <sz val="12"/>
      <color theme="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sz val="9"/>
      <color theme="3" tint="0.39997558519241921"/>
      <name val="Calibri"/>
      <family val="2"/>
      <scheme val="minor"/>
    </font>
    <font>
      <b/>
      <sz val="9"/>
      <color theme="1"/>
      <name val="Calibri"/>
      <family val="2"/>
      <scheme val="minor"/>
    </font>
    <font>
      <sz val="16"/>
      <color theme="1"/>
      <name val="Calibri"/>
      <family val="2"/>
      <scheme val="minor"/>
    </font>
    <font>
      <b/>
      <sz val="9"/>
      <color rgb="FFFF0000"/>
      <name val="Calibri"/>
      <family val="2"/>
      <scheme val="minor"/>
    </font>
    <font>
      <sz val="10"/>
      <color theme="0" tint="-0.14999847407452621"/>
      <name val="Calibri"/>
      <family val="2"/>
      <scheme val="minor"/>
    </font>
    <font>
      <sz val="9"/>
      <color theme="0" tint="-0.14999847407452621"/>
      <name val="Calibri"/>
      <family val="2"/>
      <scheme val="minor"/>
    </font>
    <font>
      <sz val="8"/>
      <color theme="1"/>
      <name val="Calibri"/>
      <family val="2"/>
      <scheme val="minor"/>
    </font>
    <font>
      <b/>
      <sz val="10"/>
      <color theme="0" tint="-0.14999847407452621"/>
      <name val="Calibri"/>
      <family val="2"/>
      <scheme val="minor"/>
    </font>
    <font>
      <sz val="6"/>
      <color theme="4" tint="0.39997558519241921"/>
      <name val="Calibri"/>
      <family val="2"/>
      <scheme val="minor"/>
    </font>
    <font>
      <sz val="8"/>
      <color theme="4" tint="0.39997558519241921"/>
      <name val="Calibri"/>
      <family val="2"/>
      <scheme val="minor"/>
    </font>
    <font>
      <sz val="11"/>
      <color theme="0"/>
      <name val="Calibri"/>
      <family val="2"/>
      <scheme val="minor"/>
    </font>
    <font>
      <sz val="8"/>
      <color theme="0" tint="-0.14999847407452621"/>
      <name val="Calibri"/>
      <family val="2"/>
      <scheme val="minor"/>
    </font>
    <font>
      <b/>
      <sz val="8"/>
      <color theme="0" tint="-0.14999847407452621"/>
      <name val="Calibri"/>
      <family val="2"/>
      <scheme val="minor"/>
    </font>
    <font>
      <sz val="14"/>
      <color theme="1"/>
      <name val="Calibri"/>
      <family val="2"/>
      <scheme val="minor"/>
    </font>
    <font>
      <b/>
      <sz val="8"/>
      <color rgb="FFFF0000"/>
      <name val="Calibri"/>
      <family val="2"/>
      <scheme val="minor"/>
    </font>
    <font>
      <b/>
      <sz val="8"/>
      <color theme="4" tint="0.39997558519241921"/>
      <name val="Calibri"/>
      <family val="2"/>
      <scheme val="minor"/>
    </font>
    <font>
      <b/>
      <sz val="9"/>
      <color theme="4" tint="0.39997558519241921"/>
      <name val="Calibri"/>
      <family val="2"/>
      <scheme val="minor"/>
    </font>
    <font>
      <sz val="9"/>
      <name val="Calibri"/>
      <family val="2"/>
      <scheme val="minor"/>
    </font>
    <font>
      <b/>
      <sz val="10"/>
      <color theme="1"/>
      <name val="Calibri"/>
      <family val="2"/>
      <scheme val="minor"/>
    </font>
    <font>
      <b/>
      <sz val="8"/>
      <color theme="1"/>
      <name val="Calibri"/>
      <family val="2"/>
      <scheme val="minor"/>
    </font>
    <font>
      <sz val="8"/>
      <color theme="0" tint="-0.499984740745262"/>
      <name val="Calibri"/>
      <family val="2"/>
      <scheme val="minor"/>
    </font>
    <font>
      <sz val="7"/>
      <color theme="1"/>
      <name val="Calibri"/>
      <family val="2"/>
      <scheme val="minor"/>
    </font>
    <font>
      <sz val="7"/>
      <color theme="4" tint="0.39997558519241921"/>
      <name val="Calibri"/>
      <family val="2"/>
      <scheme val="minor"/>
    </font>
    <font>
      <sz val="7"/>
      <color theme="0" tint="-0.14999847407452621"/>
      <name val="Calibri"/>
      <family val="2"/>
      <scheme val="minor"/>
    </font>
    <font>
      <sz val="6"/>
      <color theme="0" tint="-0.14999847407452621"/>
      <name val="Calibri"/>
      <family val="2"/>
      <scheme val="minor"/>
    </font>
    <font>
      <b/>
      <sz val="6"/>
      <color theme="0" tint="-0.14999847407452621"/>
      <name val="Calibri"/>
      <family val="2"/>
      <scheme val="minor"/>
    </font>
    <font>
      <sz val="8"/>
      <name val="Calibri"/>
      <family val="2"/>
      <scheme val="minor"/>
    </font>
    <font>
      <sz val="11"/>
      <name val="Calibri"/>
      <family val="2"/>
      <scheme val="minor"/>
    </font>
    <font>
      <b/>
      <sz val="11"/>
      <name val="Calibri"/>
      <family val="2"/>
      <scheme val="minor"/>
    </font>
    <font>
      <sz val="14"/>
      <name val="Calibri"/>
      <family val="2"/>
      <scheme val="minor"/>
    </font>
    <font>
      <b/>
      <sz val="14"/>
      <name val="Calibri"/>
      <family val="2"/>
      <scheme val="minor"/>
    </font>
    <font>
      <b/>
      <sz val="16"/>
      <color rgb="FF009578"/>
      <name val="Calibri"/>
      <family val="2"/>
      <scheme val="minor"/>
    </font>
    <font>
      <b/>
      <sz val="14"/>
      <color rgb="FF009578"/>
      <name val="Calibri"/>
      <family val="2"/>
      <scheme val="minor"/>
    </font>
    <font>
      <b/>
      <sz val="8"/>
      <name val="Calibri"/>
      <family val="2"/>
      <scheme val="minor"/>
    </font>
    <font>
      <sz val="11"/>
      <color rgb="FFFF0000"/>
      <name val="Calibri"/>
      <family val="2"/>
      <scheme val="minor"/>
    </font>
    <font>
      <b/>
      <sz val="12"/>
      <color theme="1"/>
      <name val="Calibri"/>
      <family val="2"/>
      <scheme val="minor"/>
    </font>
    <font>
      <b/>
      <sz val="13"/>
      <color theme="1"/>
      <name val="Calibri"/>
      <family val="2"/>
      <scheme val="minor"/>
    </font>
    <font>
      <b/>
      <sz val="16"/>
      <color theme="1"/>
      <name val="Calibri"/>
      <family val="2"/>
      <scheme val="minor"/>
    </font>
    <font>
      <b/>
      <sz val="20"/>
      <color rgb="FF009578"/>
      <name val="Calibri"/>
      <family val="2"/>
      <scheme val="minor"/>
    </font>
    <font>
      <u/>
      <sz val="11"/>
      <color theme="10"/>
      <name val="Calibri"/>
      <family val="2"/>
      <scheme val="minor"/>
    </font>
    <font>
      <b/>
      <sz val="11"/>
      <color rgb="FF009578"/>
      <name val="Calibri"/>
      <family val="2"/>
      <scheme val="minor"/>
    </font>
    <font>
      <b/>
      <sz val="10"/>
      <color rgb="FF009578"/>
      <name val="Calibri"/>
      <family val="2"/>
      <scheme val="minor"/>
    </font>
    <font>
      <b/>
      <sz val="9"/>
      <color rgb="FF009578"/>
      <name val="Calibri"/>
      <family val="2"/>
      <scheme val="minor"/>
    </font>
    <font>
      <b/>
      <sz val="12"/>
      <color rgb="FF00957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double">
        <color theme="0" tint="-0.249977111117893"/>
      </left>
      <right/>
      <top style="double">
        <color theme="0" tint="-0.249977111117893"/>
      </top>
      <bottom style="double">
        <color theme="0" tint="-0.249977111117893"/>
      </bottom>
      <diagonal/>
    </border>
    <border>
      <left/>
      <right/>
      <top style="double">
        <color theme="0" tint="-0.249977111117893"/>
      </top>
      <bottom style="double">
        <color theme="0" tint="-0.249977111117893"/>
      </bottom>
      <diagonal/>
    </border>
    <border>
      <left/>
      <right style="double">
        <color theme="0" tint="-0.249977111117893"/>
      </right>
      <top style="double">
        <color theme="0" tint="-0.249977111117893"/>
      </top>
      <bottom style="double">
        <color theme="0" tint="-0.249977111117893"/>
      </bottom>
      <diagonal/>
    </border>
    <border>
      <left style="thin">
        <color indexed="64"/>
      </left>
      <right/>
      <top style="thin">
        <color indexed="64"/>
      </top>
      <bottom/>
      <diagonal/>
    </border>
    <border>
      <left/>
      <right/>
      <top style="thin">
        <color indexed="64"/>
      </top>
      <bottom/>
      <diagonal/>
    </border>
    <border>
      <left/>
      <right style="thin">
        <color theme="0" tint="-0.249977111117893"/>
      </right>
      <top style="thin">
        <color indexed="64"/>
      </top>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top/>
      <bottom/>
      <diagonal/>
    </border>
    <border>
      <left/>
      <right style="thin">
        <color indexed="64"/>
      </right>
      <top/>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top/>
      <bottom style="thin">
        <color indexed="64"/>
      </bottom>
      <diagonal/>
    </border>
    <border>
      <left/>
      <right/>
      <top/>
      <bottom style="thin">
        <color indexed="64"/>
      </bottom>
      <diagonal/>
    </border>
    <border>
      <left/>
      <right style="thin">
        <color theme="0" tint="-0.249977111117893"/>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theme="0" tint="-0.249977111117893"/>
      </top>
      <bottom style="thin">
        <color theme="0" tint="-0.249977111117893"/>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7" fillId="0" borderId="0" applyNumberFormat="0" applyFill="0" applyBorder="0" applyAlignment="0" applyProtection="0"/>
  </cellStyleXfs>
  <cellXfs count="296">
    <xf numFmtId="0" fontId="0" fillId="0" borderId="0" xfId="0"/>
    <xf numFmtId="0" fontId="2" fillId="0" borderId="0" xfId="0" applyFont="1"/>
    <xf numFmtId="0" fontId="0" fillId="0" borderId="0" xfId="0"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7" fillId="0" borderId="0" xfId="0" applyFont="1"/>
    <xf numFmtId="0" fontId="2" fillId="2" borderId="0" xfId="0" applyFont="1" applyFill="1" applyAlignment="1">
      <alignment horizontal="center"/>
    </xf>
    <xf numFmtId="43" fontId="8" fillId="0" borderId="0" xfId="0" applyNumberFormat="1" applyFont="1" applyAlignment="1">
      <alignment horizontal="center"/>
    </xf>
    <xf numFmtId="43" fontId="7" fillId="0" borderId="0" xfId="1" applyFont="1"/>
    <xf numFmtId="0" fontId="11" fillId="0" borderId="0" xfId="0" applyFont="1" applyAlignment="1">
      <alignment vertical="top"/>
    </xf>
    <xf numFmtId="0" fontId="0" fillId="0" borderId="0" xfId="0" applyAlignment="1">
      <alignment vertical="top"/>
    </xf>
    <xf numFmtId="0" fontId="7" fillId="0" borderId="0" xfId="0" applyFont="1" applyAlignment="1">
      <alignment vertical="top"/>
    </xf>
    <xf numFmtId="0" fontId="14" fillId="0" borderId="0" xfId="0" applyFont="1"/>
    <xf numFmtId="0" fontId="7" fillId="0" borderId="0" xfId="0" applyFont="1" applyAlignment="1">
      <alignment horizontal="right"/>
    </xf>
    <xf numFmtId="0" fontId="16" fillId="0" borderId="0" xfId="0" applyFont="1" applyAlignment="1">
      <alignment vertical="top" wrapText="1"/>
    </xf>
    <xf numFmtId="165" fontId="16" fillId="0" borderId="0" xfId="0" applyNumberFormat="1" applyFont="1" applyAlignment="1">
      <alignment vertical="top" wrapText="1"/>
    </xf>
    <xf numFmtId="164" fontId="16" fillId="0" borderId="0" xfId="0" applyNumberFormat="1" applyFont="1" applyAlignment="1">
      <alignment vertical="top" wrapText="1"/>
    </xf>
    <xf numFmtId="0" fontId="17" fillId="0" borderId="0" xfId="0" applyFont="1" applyAlignment="1">
      <alignment horizontal="right"/>
    </xf>
    <xf numFmtId="0" fontId="4" fillId="0" borderId="0" xfId="0" applyFont="1" applyAlignment="1">
      <alignment horizontal="left"/>
    </xf>
    <xf numFmtId="0" fontId="4" fillId="0" borderId="0" xfId="0" applyFont="1"/>
    <xf numFmtId="0" fontId="4" fillId="0" borderId="3" xfId="0" applyFont="1" applyBorder="1"/>
    <xf numFmtId="0" fontId="4" fillId="0" borderId="4" xfId="0" applyFont="1" applyBorder="1"/>
    <xf numFmtId="0" fontId="0" fillId="4" borderId="1" xfId="0" applyFill="1" applyBorder="1" applyAlignment="1">
      <alignment horizontal="center"/>
    </xf>
    <xf numFmtId="0" fontId="3" fillId="0" borderId="0" xfId="0" applyFont="1" applyAlignment="1">
      <alignment vertical="top"/>
    </xf>
    <xf numFmtId="0" fontId="0" fillId="0" borderId="0" xfId="0" applyAlignment="1">
      <alignment horizontal="right" vertical="top"/>
    </xf>
    <xf numFmtId="0" fontId="8" fillId="0" borderId="0" xfId="0" applyFont="1" applyAlignment="1">
      <alignment horizontal="center" vertical="top"/>
    </xf>
    <xf numFmtId="0" fontId="12" fillId="0" borderId="0" xfId="0" applyFont="1" applyAlignment="1">
      <alignment horizontal="right" vertical="top"/>
    </xf>
    <xf numFmtId="0" fontId="7" fillId="0" borderId="0" xfId="0" applyFont="1" applyAlignment="1">
      <alignment horizontal="right" indent="1"/>
    </xf>
    <xf numFmtId="0" fontId="12" fillId="0" borderId="0" xfId="0" applyFont="1" applyAlignment="1">
      <alignment horizontal="right" vertical="top" wrapText="1"/>
    </xf>
    <xf numFmtId="0" fontId="5" fillId="0" borderId="0" xfId="0" applyFont="1" applyAlignment="1">
      <alignment horizontal="center" vertical="top"/>
    </xf>
    <xf numFmtId="0" fontId="13" fillId="0" borderId="0" xfId="0" applyFont="1" applyAlignment="1">
      <alignment horizontal="right" vertical="top"/>
    </xf>
    <xf numFmtId="0" fontId="19" fillId="0" borderId="0" xfId="0" applyFont="1" applyAlignment="1">
      <alignment horizontal="right" vertical="top"/>
    </xf>
    <xf numFmtId="0" fontId="4" fillId="4" borderId="1" xfId="0" applyFont="1" applyFill="1" applyBorder="1"/>
    <xf numFmtId="0" fontId="4" fillId="4" borderId="9" xfId="0" applyFont="1" applyFill="1" applyBorder="1"/>
    <xf numFmtId="0" fontId="5" fillId="0" borderId="0" xfId="0" applyFont="1" applyAlignment="1">
      <alignment horizontal="center" vertical="center"/>
    </xf>
    <xf numFmtId="0" fontId="2" fillId="4" borderId="1" xfId="0" applyFont="1" applyFill="1" applyBorder="1" applyAlignment="1">
      <alignment horizontal="center" vertical="center"/>
    </xf>
    <xf numFmtId="0" fontId="21" fillId="0" borderId="0" xfId="0" applyFont="1" applyAlignment="1">
      <alignment horizontal="center" vertical="top"/>
    </xf>
    <xf numFmtId="0" fontId="0" fillId="4" borderId="1" xfId="0" applyFill="1" applyBorder="1" applyAlignment="1">
      <alignment horizontal="center" vertical="center"/>
    </xf>
    <xf numFmtId="0" fontId="21" fillId="0" borderId="0" xfId="0" applyFont="1" applyAlignment="1">
      <alignment horizontal="center" vertical="center"/>
    </xf>
    <xf numFmtId="0" fontId="17" fillId="0" borderId="0" xfId="0" applyFont="1" applyAlignment="1">
      <alignment horizontal="right" wrapText="1"/>
    </xf>
    <xf numFmtId="0" fontId="4" fillId="4" borderId="1" xfId="0" applyFont="1" applyFill="1" applyBorder="1" applyAlignment="1">
      <alignment horizontal="center"/>
    </xf>
    <xf numFmtId="0" fontId="7" fillId="0" borderId="0" xfId="0" applyFont="1" applyAlignment="1">
      <alignment horizontal="right" wrapText="1"/>
    </xf>
    <xf numFmtId="0" fontId="14" fillId="0" borderId="0" xfId="0" applyFont="1" applyAlignment="1">
      <alignment horizontal="right" wrapText="1"/>
    </xf>
    <xf numFmtId="0" fontId="7" fillId="0" borderId="0" xfId="0" applyFont="1" applyAlignment="1">
      <alignment horizontal="right" vertical="top"/>
    </xf>
    <xf numFmtId="0" fontId="11" fillId="0" borderId="0" xfId="0" applyFont="1"/>
    <xf numFmtId="0" fontId="22" fillId="0" borderId="0" xfId="0" applyFont="1"/>
    <xf numFmtId="0" fontId="23" fillId="0" borderId="0" xfId="0" applyFont="1" applyAlignment="1">
      <alignment horizontal="right"/>
    </xf>
    <xf numFmtId="0" fontId="24" fillId="0" borderId="0" xfId="0" applyFont="1" applyAlignment="1">
      <alignment horizontal="right"/>
    </xf>
    <xf numFmtId="0" fontId="23" fillId="0" borderId="0" xfId="0" applyFont="1" applyAlignment="1">
      <alignment horizontal="right" wrapText="1"/>
    </xf>
    <xf numFmtId="0" fontId="4" fillId="4" borderId="1" xfId="0" applyFont="1" applyFill="1" applyBorder="1" applyAlignment="1">
      <alignment horizontal="center" vertical="top"/>
    </xf>
    <xf numFmtId="0" fontId="17" fillId="0" borderId="0" xfId="0" applyFont="1" applyAlignment="1">
      <alignment horizontal="right" vertical="top"/>
    </xf>
    <xf numFmtId="0" fontId="18" fillId="0" borderId="0" xfId="0" applyFont="1"/>
    <xf numFmtId="0" fontId="14" fillId="0" borderId="0" xfId="0" applyFont="1" applyAlignment="1">
      <alignment horizontal="right" vertical="top" wrapText="1"/>
    </xf>
    <xf numFmtId="0" fontId="18" fillId="0" borderId="0" xfId="0" applyFont="1" applyAlignment="1">
      <alignment vertical="top"/>
    </xf>
    <xf numFmtId="0" fontId="14" fillId="0" borderId="0" xfId="0" applyFont="1" applyAlignment="1">
      <alignment vertical="top"/>
    </xf>
    <xf numFmtId="0" fontId="25" fillId="0" borderId="0" xfId="0" applyFont="1" applyAlignment="1">
      <alignment horizontal="left"/>
    </xf>
    <xf numFmtId="0" fontId="19" fillId="0" borderId="0" xfId="0" applyFont="1" applyAlignment="1">
      <alignment horizontal="right" vertical="top" wrapText="1"/>
    </xf>
    <xf numFmtId="0" fontId="22" fillId="0" borderId="0" xfId="0" applyFont="1" applyAlignment="1">
      <alignment vertical="top"/>
    </xf>
    <xf numFmtId="0" fontId="19" fillId="0" borderId="0" xfId="0" applyFont="1" applyAlignment="1">
      <alignment horizontal="right" indent="1"/>
    </xf>
    <xf numFmtId="0" fontId="27" fillId="0" borderId="0" xfId="0" applyFont="1" applyAlignment="1">
      <alignment horizontal="center" vertical="top"/>
    </xf>
    <xf numFmtId="0" fontId="14" fillId="0" borderId="0" xfId="0" applyFont="1" applyAlignment="1">
      <alignment horizontal="right"/>
    </xf>
    <xf numFmtId="0" fontId="19" fillId="0" borderId="0" xfId="0" applyFont="1" applyAlignment="1">
      <alignment horizontal="right" vertical="center"/>
    </xf>
    <xf numFmtId="0" fontId="9" fillId="0" borderId="0" xfId="0" applyFont="1" applyAlignment="1">
      <alignment vertical="center"/>
    </xf>
    <xf numFmtId="0" fontId="28" fillId="0" borderId="0" xfId="0" applyFont="1"/>
    <xf numFmtId="0" fontId="27" fillId="0" borderId="0" xfId="0" applyFont="1" applyAlignment="1">
      <alignment horizontal="right" vertical="top"/>
    </xf>
    <xf numFmtId="0" fontId="30" fillId="0" borderId="0" xfId="0" applyFont="1" applyAlignment="1">
      <alignment horizontal="right" vertical="top" wrapText="1"/>
    </xf>
    <xf numFmtId="0" fontId="14" fillId="0" borderId="0" xfId="0" applyFont="1" applyAlignment="1">
      <alignment horizontal="right" vertical="top"/>
    </xf>
    <xf numFmtId="0" fontId="7" fillId="0" borderId="0" xfId="0" applyFont="1" applyAlignment="1">
      <alignment horizontal="right" vertical="top" wrapText="1"/>
    </xf>
    <xf numFmtId="0" fontId="4" fillId="0" borderId="0" xfId="0" applyFont="1" applyAlignment="1">
      <alignment vertical="top"/>
    </xf>
    <xf numFmtId="0" fontId="24" fillId="0" borderId="0" xfId="0" applyFont="1" applyAlignment="1">
      <alignment horizontal="right" vertical="top"/>
    </xf>
    <xf numFmtId="0" fontId="0" fillId="0" borderId="0" xfId="0" applyAlignment="1">
      <alignment vertical="center"/>
    </xf>
    <xf numFmtId="0" fontId="27" fillId="0" borderId="0" xfId="0" applyFont="1" applyAlignment="1">
      <alignment vertical="center"/>
    </xf>
    <xf numFmtId="0" fontId="26" fillId="0" borderId="0" xfId="0" applyFont="1" applyAlignment="1">
      <alignment horizontal="center"/>
    </xf>
    <xf numFmtId="0" fontId="29" fillId="0" borderId="0" xfId="0" applyFont="1" applyAlignment="1">
      <alignment horizontal="right" vertical="top"/>
    </xf>
    <xf numFmtId="0" fontId="32" fillId="0" borderId="0" xfId="0" applyFont="1" applyAlignment="1">
      <alignment horizontal="right" vertical="top"/>
    </xf>
    <xf numFmtId="0" fontId="32" fillId="0" borderId="0" xfId="0" applyFont="1" applyAlignment="1">
      <alignment horizontal="right" vertical="top" indent="1"/>
    </xf>
    <xf numFmtId="0" fontId="29" fillId="0" borderId="0" xfId="0" applyFont="1"/>
    <xf numFmtId="0" fontId="0" fillId="4" borderId="17" xfId="0" applyFill="1" applyBorder="1" applyAlignment="1">
      <alignment horizontal="center" vertical="center"/>
    </xf>
    <xf numFmtId="0" fontId="29" fillId="0" borderId="15" xfId="0" applyFont="1" applyBorder="1" applyAlignment="1">
      <alignment horizontal="right" wrapText="1"/>
    </xf>
    <xf numFmtId="0" fontId="2" fillId="4" borderId="18" xfId="0" applyFont="1" applyFill="1" applyBorder="1" applyAlignment="1">
      <alignment horizontal="center" vertical="center"/>
    </xf>
    <xf numFmtId="0" fontId="29" fillId="0" borderId="0" xfId="0" applyFont="1" applyAlignment="1">
      <alignment horizontal="center" vertical="top"/>
    </xf>
    <xf numFmtId="0" fontId="29" fillId="0" borderId="0" xfId="0" applyFont="1" applyAlignment="1">
      <alignment horizontal="center" vertical="center"/>
    </xf>
    <xf numFmtId="0" fontId="5" fillId="0" borderId="20" xfId="0" applyFont="1" applyBorder="1" applyAlignment="1">
      <alignment horizontal="center" vertical="center"/>
    </xf>
    <xf numFmtId="0" fontId="29" fillId="0" borderId="0" xfId="0" applyFont="1" applyAlignment="1">
      <alignment horizontal="right" wrapText="1"/>
    </xf>
    <xf numFmtId="0" fontId="2" fillId="4" borderId="21" xfId="0" applyFont="1" applyFill="1" applyBorder="1" applyAlignment="1">
      <alignment horizontal="center" vertical="center"/>
    </xf>
    <xf numFmtId="0" fontId="0" fillId="0" borderId="20" xfId="0" applyBorder="1"/>
    <xf numFmtId="0" fontId="0" fillId="4" borderId="17" xfId="0" applyFill="1" applyBorder="1" applyAlignment="1">
      <alignment horizontal="center" vertical="top"/>
    </xf>
    <xf numFmtId="0" fontId="2" fillId="4" borderId="18" xfId="0" applyFont="1" applyFill="1" applyBorder="1" applyAlignment="1">
      <alignment horizontal="center" vertical="top"/>
    </xf>
    <xf numFmtId="0" fontId="5" fillId="0" borderId="20" xfId="0" applyFont="1" applyBorder="1" applyAlignment="1">
      <alignment horizontal="center" vertical="top"/>
    </xf>
    <xf numFmtId="0" fontId="0" fillId="4" borderId="25" xfId="0" applyFill="1" applyBorder="1" applyAlignment="1">
      <alignment horizontal="center" vertical="top"/>
    </xf>
    <xf numFmtId="0" fontId="0" fillId="4" borderId="26" xfId="0" applyFill="1" applyBorder="1" applyAlignment="1">
      <alignment horizontal="center" vertical="top"/>
    </xf>
    <xf numFmtId="0" fontId="0" fillId="0" borderId="22" xfId="0" applyBorder="1" applyAlignment="1">
      <alignment vertical="top"/>
    </xf>
    <xf numFmtId="0" fontId="0" fillId="0" borderId="23" xfId="0" applyBorder="1" applyAlignment="1">
      <alignment vertical="top"/>
    </xf>
    <xf numFmtId="0" fontId="22" fillId="0" borderId="23" xfId="0" applyFont="1" applyBorder="1" applyAlignment="1">
      <alignment vertical="top"/>
    </xf>
    <xf numFmtId="0" fontId="14" fillId="0" borderId="27" xfId="0" applyFont="1" applyBorder="1" applyAlignment="1">
      <alignment vertical="top"/>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indent="12"/>
    </xf>
    <xf numFmtId="0" fontId="29" fillId="0" borderId="15" xfId="0" applyFont="1" applyBorder="1" applyAlignment="1">
      <alignment horizontal="right" vertical="top" wrapText="1"/>
    </xf>
    <xf numFmtId="0" fontId="29" fillId="0" borderId="23" xfId="0" applyFont="1" applyBorder="1" applyAlignment="1">
      <alignment horizontal="right" vertical="top" wrapText="1"/>
    </xf>
    <xf numFmtId="0" fontId="35" fillId="4" borderId="1" xfId="0" applyFont="1" applyFill="1" applyBorder="1" applyAlignment="1">
      <alignment horizontal="center" vertical="center"/>
    </xf>
    <xf numFmtId="0" fontId="34" fillId="0" borderId="0" xfId="0" applyFont="1" applyAlignment="1">
      <alignment horizontal="right" vertical="top" wrapText="1"/>
    </xf>
    <xf numFmtId="0" fontId="34" fillId="0" borderId="0" xfId="0" applyFont="1" applyAlignment="1">
      <alignment vertical="top" wrapText="1"/>
    </xf>
    <xf numFmtId="0" fontId="36" fillId="4" borderId="1" xfId="0" applyFont="1" applyFill="1" applyBorder="1" applyAlignment="1">
      <alignment horizontal="center" vertical="center"/>
    </xf>
    <xf numFmtId="0" fontId="25" fillId="0" borderId="0" xfId="0" applyFont="1" applyAlignment="1">
      <alignment horizontal="right" vertical="top"/>
    </xf>
    <xf numFmtId="0" fontId="37" fillId="0" borderId="0" xfId="0" applyFont="1" applyAlignment="1">
      <alignment horizontal="center" vertical="top"/>
    </xf>
    <xf numFmtId="0" fontId="37" fillId="0" borderId="0" xfId="0" applyFont="1" applyAlignment="1">
      <alignment horizontal="center" vertical="center"/>
    </xf>
    <xf numFmtId="0" fontId="38" fillId="0" borderId="0" xfId="0" applyFont="1" applyAlignment="1">
      <alignment horizontal="center" vertical="center"/>
    </xf>
    <xf numFmtId="0" fontId="0" fillId="0" borderId="0" xfId="0" applyAlignment="1">
      <alignment horizontal="left"/>
    </xf>
    <xf numFmtId="0" fontId="0" fillId="0" borderId="0" xfId="0" applyAlignment="1">
      <alignment vertical="top" wrapText="1"/>
    </xf>
    <xf numFmtId="0" fontId="43" fillId="0" borderId="0" xfId="0" applyFont="1"/>
    <xf numFmtId="0" fontId="21" fillId="0" borderId="0" xfId="0" applyFont="1" applyAlignment="1">
      <alignment vertical="top"/>
    </xf>
    <xf numFmtId="0" fontId="42" fillId="0" borderId="0" xfId="0" applyFont="1" applyAlignment="1">
      <alignment vertical="top"/>
    </xf>
    <xf numFmtId="0" fontId="44" fillId="0" borderId="23" xfId="0" applyFont="1" applyBorder="1"/>
    <xf numFmtId="0" fontId="21" fillId="0" borderId="23" xfId="0" applyFont="1" applyBorder="1" applyAlignment="1">
      <alignment vertical="top"/>
    </xf>
    <xf numFmtId="0" fontId="45" fillId="0" borderId="0" xfId="0" applyFont="1" applyAlignment="1">
      <alignment vertical="top"/>
    </xf>
    <xf numFmtId="0" fontId="41" fillId="0" borderId="0" xfId="0" applyFont="1" applyAlignment="1">
      <alignment horizontal="left" wrapText="1"/>
    </xf>
    <xf numFmtId="43" fontId="0" fillId="0" borderId="0" xfId="1" applyFont="1"/>
    <xf numFmtId="43" fontId="0" fillId="3" borderId="3" xfId="1" applyFont="1" applyFill="1" applyBorder="1"/>
    <xf numFmtId="0" fontId="10" fillId="0" borderId="0" xfId="0" applyFont="1"/>
    <xf numFmtId="0" fontId="39" fillId="0" borderId="0" xfId="0" applyFont="1" applyAlignment="1">
      <alignment horizontal="center" vertical="center"/>
    </xf>
    <xf numFmtId="0" fontId="48" fillId="4" borderId="0" xfId="0" applyFont="1" applyFill="1" applyAlignment="1">
      <alignment horizontal="center" vertical="center"/>
    </xf>
    <xf numFmtId="0" fontId="0" fillId="0" borderId="0" xfId="0" applyAlignment="1">
      <alignment wrapText="1"/>
    </xf>
    <xf numFmtId="10" fontId="0" fillId="0" borderId="0" xfId="2" applyNumberFormat="1" applyFont="1"/>
    <xf numFmtId="0" fontId="39" fillId="4" borderId="0" xfId="0" applyFont="1" applyFill="1" applyAlignment="1">
      <alignment horizontal="center" vertical="top"/>
    </xf>
    <xf numFmtId="0" fontId="5" fillId="0" borderId="0" xfId="0" applyFont="1" applyAlignment="1">
      <alignment vertical="top"/>
    </xf>
    <xf numFmtId="0" fontId="49" fillId="4" borderId="0" xfId="0" applyFont="1" applyFill="1" applyAlignment="1">
      <alignment horizontal="center" vertical="center"/>
    </xf>
    <xf numFmtId="0" fontId="50" fillId="4" borderId="0" xfId="0" applyFont="1" applyFill="1" applyAlignment="1">
      <alignment horizontal="center" vertical="center"/>
    </xf>
    <xf numFmtId="0" fontId="49" fillId="4" borderId="0" xfId="0" applyFont="1" applyFill="1" applyAlignment="1">
      <alignment horizontal="center" vertical="top"/>
    </xf>
    <xf numFmtId="0" fontId="51" fillId="0" borderId="0" xfId="0" applyFont="1" applyAlignment="1">
      <alignment horizontal="center" vertical="center"/>
    </xf>
    <xf numFmtId="0" fontId="51" fillId="0" borderId="0" xfId="0" applyFont="1" applyAlignment="1">
      <alignment horizontal="center" vertical="center" wrapText="1"/>
    </xf>
    <xf numFmtId="0" fontId="51" fillId="4" borderId="0" xfId="0" applyFont="1" applyFill="1" applyAlignment="1">
      <alignment horizontal="center" vertical="center"/>
    </xf>
    <xf numFmtId="0" fontId="51" fillId="4" borderId="0" xfId="0" applyFont="1" applyFill="1" applyAlignment="1">
      <alignment horizontal="center" vertical="top"/>
    </xf>
    <xf numFmtId="0" fontId="51" fillId="4" borderId="0" xfId="0" applyFont="1" applyFill="1" applyAlignment="1">
      <alignment horizontal="left" vertical="center"/>
    </xf>
    <xf numFmtId="43" fontId="0" fillId="6" borderId="3" xfId="1" applyFont="1" applyFill="1" applyBorder="1"/>
    <xf numFmtId="0" fontId="27" fillId="6" borderId="0" xfId="0" applyFont="1" applyFill="1" applyAlignment="1">
      <alignment vertical="center"/>
    </xf>
    <xf numFmtId="0" fontId="4" fillId="0" borderId="0" xfId="0" applyFont="1" applyAlignment="1">
      <alignment horizontal="right" vertical="top"/>
    </xf>
    <xf numFmtId="0" fontId="14" fillId="0" borderId="28" xfId="0" applyFont="1" applyBorder="1"/>
    <xf numFmtId="0" fontId="4" fillId="0" borderId="29" xfId="0" applyFont="1" applyBorder="1" applyAlignment="1">
      <alignment vertical="center"/>
    </xf>
    <xf numFmtId="0" fontId="4" fillId="0" borderId="29" xfId="0" applyFont="1" applyBorder="1" applyAlignment="1">
      <alignment vertical="top"/>
    </xf>
    <xf numFmtId="0" fontId="4" fillId="0" borderId="29" xfId="0" applyFont="1" applyBorder="1"/>
    <xf numFmtId="0" fontId="0" fillId="0" borderId="29" xfId="0" applyBorder="1" applyAlignment="1">
      <alignment vertical="top"/>
    </xf>
    <xf numFmtId="0" fontId="0" fillId="0" borderId="30" xfId="0" applyBorder="1" applyAlignment="1">
      <alignment wrapText="1"/>
    </xf>
    <xf numFmtId="0" fontId="14" fillId="0" borderId="31" xfId="0" applyFont="1" applyBorder="1"/>
    <xf numFmtId="0" fontId="4" fillId="0" borderId="0" xfId="0" applyFont="1" applyAlignment="1">
      <alignment vertical="center"/>
    </xf>
    <xf numFmtId="0" fontId="0" fillId="0" borderId="32" xfId="0" applyBorder="1" applyAlignment="1">
      <alignment wrapText="1"/>
    </xf>
    <xf numFmtId="0" fontId="4" fillId="0" borderId="0" xfId="0" applyFont="1" applyAlignment="1">
      <alignment horizontal="left" vertical="center"/>
    </xf>
    <xf numFmtId="0" fontId="6" fillId="0" borderId="31" xfId="0" applyFont="1" applyBorder="1"/>
    <xf numFmtId="0" fontId="6" fillId="0" borderId="0" xfId="0" applyFont="1" applyAlignment="1">
      <alignment vertical="top"/>
    </xf>
    <xf numFmtId="0" fontId="6" fillId="0" borderId="32" xfId="0" applyFont="1" applyBorder="1" applyAlignment="1">
      <alignment wrapText="1"/>
    </xf>
    <xf numFmtId="0" fontId="4" fillId="0" borderId="31" xfId="0" applyFont="1" applyBorder="1"/>
    <xf numFmtId="0" fontId="0" fillId="0" borderId="0" xfId="0" applyAlignment="1">
      <alignment horizontal="right" wrapText="1"/>
    </xf>
    <xf numFmtId="0" fontId="0" fillId="0" borderId="0" xfId="0" applyAlignment="1">
      <alignment horizontal="right" vertical="top" wrapText="1"/>
    </xf>
    <xf numFmtId="0" fontId="0" fillId="0" borderId="0" xfId="0" applyAlignment="1">
      <alignment horizontal="center" vertical="top"/>
    </xf>
    <xf numFmtId="0" fontId="0" fillId="0" borderId="32" xfId="0" applyBorder="1" applyAlignment="1">
      <alignment horizontal="center" wrapText="1"/>
    </xf>
    <xf numFmtId="0" fontId="39" fillId="4" borderId="32" xfId="0" applyFont="1" applyFill="1" applyBorder="1" applyAlignment="1">
      <alignment horizontal="center" vertical="center" wrapText="1"/>
    </xf>
    <xf numFmtId="0" fontId="10" fillId="0" borderId="0" xfId="0" applyFont="1" applyAlignment="1">
      <alignment vertical="top"/>
    </xf>
    <xf numFmtId="0" fontId="39" fillId="0" borderId="32" xfId="0" applyFont="1" applyBorder="1" applyAlignment="1">
      <alignment horizontal="center" vertical="center" wrapText="1"/>
    </xf>
    <xf numFmtId="0" fontId="50" fillId="4" borderId="32" xfId="0" applyFont="1" applyFill="1" applyBorder="1" applyAlignment="1">
      <alignment horizontal="center" vertical="center" wrapText="1"/>
    </xf>
    <xf numFmtId="0" fontId="51" fillId="0" borderId="31" xfId="0" applyFont="1" applyBorder="1" applyAlignment="1">
      <alignment vertical="center"/>
    </xf>
    <xf numFmtId="0" fontId="49" fillId="4" borderId="32" xfId="0" applyFont="1" applyFill="1" applyBorder="1" applyAlignment="1">
      <alignment horizontal="center" vertical="center" wrapText="1"/>
    </xf>
    <xf numFmtId="0" fontId="0" fillId="0" borderId="32" xfId="0" applyBorder="1"/>
    <xf numFmtId="0" fontId="10" fillId="0" borderId="31" xfId="0" applyFont="1" applyBorder="1"/>
    <xf numFmtId="0" fontId="51" fillId="0" borderId="32" xfId="0" applyFont="1" applyBorder="1" applyAlignment="1">
      <alignment horizontal="center" vertical="center" wrapText="1"/>
    </xf>
    <xf numFmtId="0" fontId="51" fillId="4" borderId="32" xfId="0" applyFont="1" applyFill="1" applyBorder="1" applyAlignment="1">
      <alignment horizontal="center" vertical="center" wrapText="1"/>
    </xf>
    <xf numFmtId="0" fontId="2" fillId="0" borderId="0" xfId="0" applyFont="1" applyAlignment="1">
      <alignment horizontal="right"/>
    </xf>
    <xf numFmtId="0" fontId="4" fillId="0" borderId="32" xfId="0" applyFont="1" applyBorder="1" applyAlignment="1">
      <alignment wrapText="1"/>
    </xf>
    <xf numFmtId="0" fontId="4" fillId="0" borderId="0" xfId="0" applyFont="1" applyAlignment="1">
      <alignment wrapText="1"/>
    </xf>
    <xf numFmtId="0" fontId="4" fillId="0" borderId="0" xfId="0" applyFont="1" applyAlignment="1">
      <alignment horizontal="right"/>
    </xf>
    <xf numFmtId="0" fontId="4" fillId="0" borderId="32" xfId="0" applyFont="1" applyBorder="1" applyAlignment="1">
      <alignment horizontal="right"/>
    </xf>
    <xf numFmtId="0" fontId="51" fillId="4" borderId="32" xfId="0" applyFont="1" applyFill="1" applyBorder="1" applyAlignment="1">
      <alignment horizontal="left" vertical="center" wrapText="1"/>
    </xf>
    <xf numFmtId="0" fontId="0" fillId="4" borderId="32" xfId="0" applyFill="1" applyBorder="1"/>
    <xf numFmtId="0" fontId="4" fillId="0" borderId="0" xfId="1" applyNumberFormat="1" applyFont="1" applyAlignment="1">
      <alignment wrapText="1"/>
    </xf>
    <xf numFmtId="0" fontId="4" fillId="0" borderId="0" xfId="1" applyNumberFormat="1" applyFont="1" applyAlignment="1">
      <alignment vertical="top" wrapText="1"/>
    </xf>
    <xf numFmtId="0" fontId="4" fillId="0" borderId="32" xfId="1" applyNumberFormat="1" applyFont="1" applyBorder="1" applyAlignment="1">
      <alignment wrapText="1"/>
    </xf>
    <xf numFmtId="0" fontId="14" fillId="0" borderId="34" xfId="0" applyFont="1" applyBorder="1"/>
    <xf numFmtId="0" fontId="0" fillId="0" borderId="35" xfId="0" applyBorder="1"/>
    <xf numFmtId="0" fontId="0" fillId="0" borderId="35" xfId="0" applyBorder="1" applyAlignment="1">
      <alignment vertical="top"/>
    </xf>
    <xf numFmtId="0" fontId="0" fillId="0" borderId="36" xfId="0" applyBorder="1" applyAlignment="1">
      <alignment wrapText="1"/>
    </xf>
    <xf numFmtId="0" fontId="0" fillId="0" borderId="29" xfId="0" applyBorder="1"/>
    <xf numFmtId="0" fontId="4" fillId="0" borderId="0" xfId="0" applyFont="1" applyAlignment="1">
      <alignment vertical="top" wrapText="1"/>
    </xf>
    <xf numFmtId="0" fontId="0" fillId="0" borderId="0" xfId="0" applyAlignment="1">
      <alignment vertical="top" wrapText="1"/>
    </xf>
    <xf numFmtId="0" fontId="44" fillId="0" borderId="23" xfId="0" applyFont="1" applyBorder="1" applyAlignment="1">
      <alignment horizontal="left" wrapText="1"/>
    </xf>
    <xf numFmtId="0" fontId="43" fillId="0" borderId="0" xfId="0" applyFont="1" applyAlignment="1">
      <alignment horizontal="left" wrapText="1"/>
    </xf>
    <xf numFmtId="0" fontId="14" fillId="0" borderId="0" xfId="0" applyFont="1" applyAlignment="1">
      <alignment horizontal="left" wrapText="1"/>
    </xf>
    <xf numFmtId="0" fontId="46" fillId="5" borderId="0" xfId="0" applyFont="1" applyFill="1" applyAlignment="1">
      <alignment horizontal="center" vertical="center"/>
    </xf>
    <xf numFmtId="43" fontId="43" fillId="3" borderId="2" xfId="1" applyFont="1" applyFill="1" applyBorder="1" applyAlignment="1">
      <alignment horizontal="left"/>
    </xf>
    <xf numFmtId="43" fontId="43" fillId="3" borderId="3" xfId="1" applyFont="1" applyFill="1" applyBorder="1" applyAlignment="1">
      <alignment horizontal="left"/>
    </xf>
    <xf numFmtId="43" fontId="0" fillId="3" borderId="2" xfId="1" applyFont="1" applyFill="1" applyBorder="1" applyAlignment="1"/>
    <xf numFmtId="43" fontId="0" fillId="3" borderId="3" xfId="1" applyFont="1" applyFill="1" applyBorder="1" applyAlignment="1"/>
    <xf numFmtId="43" fontId="43" fillId="3" borderId="2" xfId="1" applyFont="1" applyFill="1" applyBorder="1" applyAlignment="1">
      <alignment horizontal="center"/>
    </xf>
    <xf numFmtId="43" fontId="43" fillId="3" borderId="3" xfId="1" applyFont="1" applyFill="1" applyBorder="1" applyAlignment="1">
      <alignment horizontal="center"/>
    </xf>
    <xf numFmtId="0" fontId="0" fillId="4" borderId="2" xfId="0" applyFill="1" applyBorder="1" applyAlignment="1">
      <alignment horizontal="left"/>
    </xf>
    <xf numFmtId="0" fontId="0" fillId="4" borderId="3" xfId="0" applyFill="1" applyBorder="1" applyAlignment="1">
      <alignment horizontal="left"/>
    </xf>
    <xf numFmtId="0" fontId="0" fillId="4" borderId="4" xfId="0" applyFill="1" applyBorder="1" applyAlignment="1">
      <alignment horizontal="left"/>
    </xf>
    <xf numFmtId="0" fontId="0" fillId="4" borderId="33" xfId="0" applyFill="1" applyBorder="1" applyAlignment="1">
      <alignment horizontal="left"/>
    </xf>
    <xf numFmtId="2" fontId="51" fillId="4" borderId="0" xfId="0" applyNumberFormat="1" applyFont="1" applyFill="1" applyAlignment="1">
      <alignment horizontal="left" vertical="center"/>
    </xf>
    <xf numFmtId="2" fontId="51" fillId="4" borderId="32" xfId="0" applyNumberFormat="1" applyFont="1" applyFill="1" applyBorder="1" applyAlignment="1">
      <alignment horizontal="left" vertical="center"/>
    </xf>
    <xf numFmtId="0" fontId="27" fillId="5" borderId="31" xfId="0" applyFont="1" applyFill="1" applyBorder="1" applyAlignment="1">
      <alignment horizontal="center" vertical="center"/>
    </xf>
    <xf numFmtId="0" fontId="27" fillId="5" borderId="0" xfId="0" applyFont="1" applyFill="1" applyAlignment="1">
      <alignment horizontal="center" vertical="center"/>
    </xf>
    <xf numFmtId="0" fontId="27" fillId="5" borderId="32" xfId="0" applyFont="1" applyFill="1" applyBorder="1" applyAlignment="1">
      <alignment horizontal="center" vertical="center"/>
    </xf>
    <xf numFmtId="0" fontId="4" fillId="0" borderId="31" xfId="0" applyFont="1" applyBorder="1" applyAlignment="1">
      <alignment horizontal="right" wrapText="1"/>
    </xf>
    <xf numFmtId="0" fontId="4" fillId="0" borderId="0" xfId="0" applyFont="1" applyAlignment="1">
      <alignment horizontal="right" wrapText="1"/>
    </xf>
    <xf numFmtId="0" fontId="4" fillId="0" borderId="31" xfId="0" applyFont="1" applyBorder="1" applyAlignment="1">
      <alignment horizontal="left" wrapText="1"/>
    </xf>
    <xf numFmtId="0" fontId="4" fillId="0" borderId="0" xfId="0" applyFont="1" applyAlignment="1">
      <alignment horizontal="left" wrapText="1"/>
    </xf>
    <xf numFmtId="0" fontId="10" fillId="4" borderId="0" xfId="0" applyFont="1" applyFill="1" applyAlignment="1">
      <alignment horizontal="left"/>
    </xf>
    <xf numFmtId="0" fontId="0" fillId="0" borderId="0" xfId="0" applyAlignment="1">
      <alignment horizontal="right" vertical="top"/>
    </xf>
    <xf numFmtId="0" fontId="4" fillId="0" borderId="3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right"/>
    </xf>
    <xf numFmtId="0" fontId="43" fillId="0" borderId="31" xfId="0" applyFont="1" applyBorder="1" applyAlignment="1">
      <alignment horizontal="left" wrapText="1"/>
    </xf>
    <xf numFmtId="43" fontId="0" fillId="4" borderId="2" xfId="1" applyFont="1" applyFill="1" applyBorder="1" applyAlignment="1">
      <alignment horizontal="left"/>
    </xf>
    <xf numFmtId="43" fontId="0" fillId="4" borderId="3" xfId="1" applyFont="1" applyFill="1" applyBorder="1" applyAlignment="1">
      <alignment horizontal="left"/>
    </xf>
    <xf numFmtId="43" fontId="0" fillId="4" borderId="33" xfId="1" applyFont="1" applyFill="1" applyBorder="1" applyAlignment="1">
      <alignment horizontal="left"/>
    </xf>
    <xf numFmtId="0" fontId="47" fillId="4" borderId="2" xfId="3" applyFill="1" applyBorder="1" applyAlignment="1">
      <alignment horizontal="left"/>
    </xf>
    <xf numFmtId="0" fontId="47" fillId="4" borderId="3" xfId="3" applyFill="1" applyBorder="1" applyAlignment="1">
      <alignment horizontal="left"/>
    </xf>
    <xf numFmtId="0" fontId="47" fillId="4" borderId="33" xfId="3" applyFill="1" applyBorder="1" applyAlignment="1">
      <alignment horizontal="left"/>
    </xf>
    <xf numFmtId="0" fontId="0" fillId="4" borderId="2" xfId="0" applyFill="1" applyBorder="1" applyAlignment="1">
      <alignment horizontal="center"/>
    </xf>
    <xf numFmtId="0" fontId="0" fillId="4" borderId="3" xfId="0" applyFill="1" applyBorder="1" applyAlignment="1">
      <alignment horizontal="center"/>
    </xf>
    <xf numFmtId="0" fontId="0" fillId="4" borderId="33" xfId="0" applyFill="1" applyBorder="1" applyAlignment="1">
      <alignment horizontal="center"/>
    </xf>
    <xf numFmtId="0" fontId="0" fillId="0" borderId="0" xfId="0" applyAlignment="1">
      <alignment horizontal="right"/>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24" fillId="0" borderId="0" xfId="0" applyFont="1" applyAlignment="1">
      <alignment horizontal="right" wrapText="1"/>
    </xf>
    <xf numFmtId="0" fontId="4" fillId="4" borderId="5" xfId="0" applyFont="1" applyFill="1" applyBorder="1" applyAlignment="1">
      <alignment horizontal="center"/>
    </xf>
    <xf numFmtId="0" fontId="4" fillId="4" borderId="6" xfId="0" applyFont="1" applyFill="1" applyBorder="1" applyAlignment="1">
      <alignment horizontal="center"/>
    </xf>
    <xf numFmtId="0" fontId="5" fillId="6" borderId="0" xfId="0" applyFont="1" applyFill="1" applyAlignment="1">
      <alignment horizontal="center" vertical="top"/>
    </xf>
    <xf numFmtId="0" fontId="5" fillId="5" borderId="11" xfId="0" applyFont="1" applyFill="1" applyBorder="1" applyAlignment="1">
      <alignment horizontal="center" vertical="top"/>
    </xf>
    <xf numFmtId="0" fontId="5" fillId="5" borderId="12" xfId="0" applyFont="1" applyFill="1" applyBorder="1" applyAlignment="1">
      <alignment horizontal="center" vertical="top"/>
    </xf>
    <xf numFmtId="0" fontId="5" fillId="5" borderId="13" xfId="0" applyFont="1" applyFill="1" applyBorder="1" applyAlignment="1">
      <alignment horizontal="center" vertical="top"/>
    </xf>
    <xf numFmtId="0" fontId="4" fillId="0" borderId="7" xfId="0" applyFont="1" applyBorder="1"/>
    <xf numFmtId="0" fontId="4" fillId="0" borderId="3" xfId="0" applyFont="1" applyBorder="1"/>
    <xf numFmtId="0" fontId="4" fillId="0" borderId="4" xfId="0" applyFont="1" applyBorder="1"/>
    <xf numFmtId="0" fontId="14" fillId="0" borderId="0" xfId="0" applyFont="1" applyAlignment="1">
      <alignment horizontal="left" vertical="top" wrapText="1"/>
    </xf>
    <xf numFmtId="0" fontId="26" fillId="0" borderId="14" xfId="0" applyFont="1" applyBorder="1" applyAlignment="1">
      <alignment horizontal="center" vertical="top" wrapText="1"/>
    </xf>
    <xf numFmtId="0" fontId="26" fillId="0" borderId="15" xfId="0" applyFont="1" applyBorder="1" applyAlignment="1">
      <alignment horizontal="center" vertical="top" wrapText="1"/>
    </xf>
    <xf numFmtId="0" fontId="26" fillId="0" borderId="19" xfId="0" applyFont="1" applyBorder="1" applyAlignment="1">
      <alignment horizontal="center" vertical="top" wrapText="1"/>
    </xf>
    <xf numFmtId="0" fontId="26" fillId="0" borderId="0" xfId="0" applyFont="1" applyAlignment="1">
      <alignment horizontal="center" vertical="top" wrapText="1"/>
    </xf>
    <xf numFmtId="0" fontId="26" fillId="0" borderId="22" xfId="0" applyFont="1" applyBorder="1" applyAlignment="1">
      <alignment horizontal="center" vertical="top" wrapText="1"/>
    </xf>
    <xf numFmtId="0" fontId="26" fillId="0" borderId="23" xfId="0" applyFont="1" applyBorder="1" applyAlignment="1">
      <alignment horizontal="center" vertical="top" wrapText="1"/>
    </xf>
    <xf numFmtId="0" fontId="34" fillId="0" borderId="0" xfId="0" applyFont="1" applyAlignment="1">
      <alignment horizontal="center" vertical="top" wrapText="1"/>
    </xf>
    <xf numFmtId="0" fontId="34" fillId="0" borderId="10" xfId="0" applyFont="1" applyBorder="1" applyAlignment="1">
      <alignment horizontal="center" vertical="top" wrapText="1"/>
    </xf>
    <xf numFmtId="0" fontId="29" fillId="0" borderId="0" xfId="0" applyFont="1" applyAlignment="1">
      <alignment horizontal="right" wrapText="1"/>
    </xf>
    <xf numFmtId="0" fontId="29" fillId="0" borderId="10" xfId="0" applyFont="1" applyBorder="1" applyAlignment="1">
      <alignment horizontal="right" wrapText="1"/>
    </xf>
    <xf numFmtId="0" fontId="30" fillId="0" borderId="0" xfId="0" applyFont="1" applyAlignment="1">
      <alignment horizontal="right" vertical="top" wrapText="1"/>
    </xf>
    <xf numFmtId="0" fontId="19" fillId="0" borderId="0" xfId="0" applyFont="1" applyAlignment="1">
      <alignment horizontal="center" vertical="top" wrapText="1"/>
    </xf>
    <xf numFmtId="0" fontId="17" fillId="0" borderId="0" xfId="0" applyFont="1" applyAlignment="1">
      <alignment horizontal="right" wrapText="1"/>
    </xf>
    <xf numFmtId="0" fontId="24" fillId="0" borderId="0" xfId="0" applyFont="1" applyAlignment="1">
      <alignment horizontal="right" vertical="top"/>
    </xf>
    <xf numFmtId="0" fontId="30" fillId="0" borderId="10" xfId="0" applyFont="1" applyBorder="1" applyAlignment="1">
      <alignment horizontal="right" vertical="top" wrapText="1"/>
    </xf>
    <xf numFmtId="0" fontId="24" fillId="0" borderId="0" xfId="0" applyFont="1" applyAlignment="1">
      <alignment horizontal="right"/>
    </xf>
    <xf numFmtId="0" fontId="30" fillId="0" borderId="0" xfId="0" applyFont="1" applyAlignment="1">
      <alignment horizontal="center" vertical="top" wrapText="1"/>
    </xf>
    <xf numFmtId="0" fontId="30" fillId="0" borderId="10" xfId="0" applyFont="1" applyBorder="1" applyAlignment="1">
      <alignment horizontal="center" vertical="top"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1" fontId="4" fillId="4" borderId="2" xfId="0" applyNumberFormat="1" applyFont="1" applyFill="1" applyBorder="1" applyAlignment="1">
      <alignment horizontal="left"/>
    </xf>
    <xf numFmtId="1" fontId="4" fillId="4" borderId="3" xfId="0" applyNumberFormat="1" applyFont="1" applyFill="1" applyBorder="1" applyAlignment="1">
      <alignment horizontal="left"/>
    </xf>
    <xf numFmtId="1" fontId="4" fillId="4" borderId="4" xfId="0" applyNumberFormat="1" applyFont="1" applyFill="1" applyBorder="1" applyAlignment="1">
      <alignment horizontal="left"/>
    </xf>
    <xf numFmtId="1" fontId="4" fillId="0" borderId="2" xfId="0" applyNumberFormat="1" applyFont="1" applyBorder="1" applyAlignment="1">
      <alignment horizontal="left"/>
    </xf>
    <xf numFmtId="1" fontId="4" fillId="0" borderId="3" xfId="0" applyNumberFormat="1" applyFont="1" applyBorder="1" applyAlignment="1">
      <alignment horizontal="left"/>
    </xf>
    <xf numFmtId="1" fontId="4" fillId="0" borderId="4" xfId="0" applyNumberFormat="1" applyFont="1" applyBorder="1" applyAlignment="1">
      <alignment horizontal="left"/>
    </xf>
    <xf numFmtId="0" fontId="4" fillId="4" borderId="5" xfId="0" applyFont="1" applyFill="1" applyBorder="1"/>
    <xf numFmtId="0" fontId="4" fillId="4" borderId="6" xfId="0" applyFont="1" applyFill="1" applyBorder="1"/>
    <xf numFmtId="0" fontId="4" fillId="4" borderId="8" xfId="0" applyFont="1" applyFill="1" applyBorder="1"/>
    <xf numFmtId="0" fontId="29" fillId="0" borderId="15" xfId="0" applyFont="1" applyBorder="1" applyAlignment="1">
      <alignment horizontal="right" vertical="top" wrapText="1"/>
    </xf>
    <xf numFmtId="0" fontId="29" fillId="0" borderId="16" xfId="0" applyFont="1" applyBorder="1" applyAlignment="1">
      <alignment horizontal="right" vertical="top"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0" fontId="31" fillId="0" borderId="0" xfId="0" applyFont="1" applyAlignment="1">
      <alignment horizontal="right" vertical="top" wrapText="1"/>
    </xf>
    <xf numFmtId="0" fontId="29" fillId="0" borderId="23" xfId="0" applyFont="1" applyBorder="1" applyAlignment="1">
      <alignment horizontal="right" vertical="top" wrapText="1"/>
    </xf>
    <xf numFmtId="0" fontId="29" fillId="0" borderId="24" xfId="0" applyFont="1" applyBorder="1" applyAlignment="1">
      <alignment horizontal="right" vertical="top" wrapText="1"/>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40" fillId="5" borderId="11" xfId="0" applyFont="1" applyFill="1" applyBorder="1" applyAlignment="1">
      <alignment horizontal="center" vertical="center"/>
    </xf>
    <xf numFmtId="0" fontId="40" fillId="5" borderId="12" xfId="0" applyFont="1" applyFill="1" applyBorder="1" applyAlignment="1">
      <alignment horizontal="center" vertical="center"/>
    </xf>
    <xf numFmtId="0" fontId="0" fillId="4" borderId="4" xfId="0" applyFill="1" applyBorder="1" applyAlignment="1">
      <alignment horizontal="center"/>
    </xf>
    <xf numFmtId="0" fontId="19" fillId="0" borderId="0" xfId="0" applyFont="1" applyAlignment="1">
      <alignment horizontal="right" vertical="top" wrapText="1"/>
    </xf>
    <xf numFmtId="0" fontId="14" fillId="0" borderId="0" xfId="0" applyFont="1" applyAlignment="1">
      <alignment horizontal="right" wrapText="1"/>
    </xf>
    <xf numFmtId="0" fontId="14" fillId="0" borderId="10" xfId="0" applyFont="1" applyBorder="1" applyAlignment="1">
      <alignment horizontal="right" wrapText="1"/>
    </xf>
    <xf numFmtId="0" fontId="27" fillId="0" borderId="0" xfId="0" applyFont="1" applyAlignment="1">
      <alignment horizontal="right" wrapText="1"/>
    </xf>
    <xf numFmtId="0" fontId="29" fillId="0" borderId="15" xfId="0" applyFont="1" applyBorder="1" applyAlignment="1">
      <alignment horizontal="right" wrapText="1"/>
    </xf>
    <xf numFmtId="0" fontId="29" fillId="0" borderId="16" xfId="0" applyFont="1" applyBorder="1" applyAlignment="1">
      <alignment horizontal="right" wrapText="1"/>
    </xf>
    <xf numFmtId="0" fontId="10" fillId="0" borderId="0" xfId="0" applyFont="1" applyAlignment="1">
      <alignment horizontal="center" vertical="center" textRotation="90"/>
    </xf>
    <xf numFmtId="166" fontId="0" fillId="4" borderId="2" xfId="0" applyNumberFormat="1" applyFill="1" applyBorder="1" applyAlignment="1">
      <alignment horizontal="center" vertical="center"/>
    </xf>
    <xf numFmtId="166" fontId="0" fillId="4" borderId="3" xfId="0" applyNumberFormat="1" applyFill="1" applyBorder="1" applyAlignment="1">
      <alignment horizontal="center" vertical="center"/>
    </xf>
    <xf numFmtId="166" fontId="0" fillId="4" borderId="4" xfId="0" applyNumberFormat="1" applyFill="1" applyBorder="1" applyAlignment="1">
      <alignment horizontal="center" vertical="center"/>
    </xf>
    <xf numFmtId="3" fontId="0" fillId="3" borderId="2" xfId="1" applyNumberFormat="1" applyFont="1" applyFill="1" applyBorder="1" applyAlignment="1">
      <alignment horizontal="center" vertical="center"/>
    </xf>
    <xf numFmtId="3" fontId="0" fillId="3" borderId="3" xfId="1" applyNumberFormat="1" applyFont="1" applyFill="1" applyBorder="1" applyAlignment="1">
      <alignment horizontal="center" vertical="center"/>
    </xf>
    <xf numFmtId="3" fontId="0" fillId="3" borderId="4" xfId="1" applyNumberFormat="1" applyFont="1" applyFill="1" applyBorder="1" applyAlignment="1">
      <alignment horizontal="center" vertical="center"/>
    </xf>
    <xf numFmtId="164" fontId="0" fillId="4" borderId="2" xfId="0" applyNumberFormat="1" applyFill="1" applyBorder="1" applyAlignment="1">
      <alignment horizontal="center"/>
    </xf>
    <xf numFmtId="164" fontId="0" fillId="4" borderId="4" xfId="0" applyNumberFormat="1" applyFill="1" applyBorder="1" applyAlignment="1">
      <alignment horizontal="center"/>
    </xf>
    <xf numFmtId="0" fontId="39" fillId="5" borderId="0" xfId="0" applyFont="1" applyFill="1" applyAlignment="1">
      <alignment horizontal="center" vertical="center"/>
    </xf>
  </cellXfs>
  <cellStyles count="4">
    <cellStyle name="Hiperlink" xfId="3" builtinId="8"/>
    <cellStyle name="Normal" xfId="0" builtinId="0"/>
    <cellStyle name="Porcentagem" xfId="2" builtinId="5"/>
    <cellStyle name="Vírgula" xfId="1" builtinId="3"/>
  </cellStyles>
  <dxfs count="27">
    <dxf>
      <font>
        <b/>
        <i val="0"/>
        <color rgb="FF00B050"/>
      </font>
    </dxf>
    <dxf>
      <font>
        <b/>
        <i val="0"/>
        <color rgb="FFFF0000"/>
      </font>
    </dxf>
    <dxf>
      <font>
        <b/>
        <i val="0"/>
        <color rgb="FF00B050"/>
      </font>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E7F6FF"/>
      <color rgb="FFCCFFFF"/>
      <color rgb="FFFFFFCC"/>
      <color rgb="FF0095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0</xdr:row>
      <xdr:rowOff>0</xdr:rowOff>
    </xdr:from>
    <xdr:to>
      <xdr:col>3</xdr:col>
      <xdr:colOff>134</xdr:colOff>
      <xdr:row>1</xdr:row>
      <xdr:rowOff>180975</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1" y="0"/>
          <a:ext cx="1133608"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226652</xdr:colOff>
      <xdr:row>1</xdr:row>
      <xdr:rowOff>143983</xdr:rowOff>
    </xdr:from>
    <xdr:to>
      <xdr:col>1</xdr:col>
      <xdr:colOff>430132</xdr:colOff>
      <xdr:row>2</xdr:row>
      <xdr:rowOff>143659</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6652" y="286858"/>
          <a:ext cx="813080" cy="1901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119455</xdr:colOff>
      <xdr:row>1</xdr:row>
      <xdr:rowOff>166182</xdr:rowOff>
    </xdr:from>
    <xdr:to>
      <xdr:col>2</xdr:col>
      <xdr:colOff>1199158</xdr:colOff>
      <xdr:row>4</xdr:row>
      <xdr:rowOff>1903</xdr:rowOff>
    </xdr:to>
    <xdr:pic>
      <xdr:nvPicPr>
        <xdr:cNvPr id="3" name="irc_mi" descr="Resultado de imagem para arteris logo">
          <a:extLst>
            <a:ext uri="{FF2B5EF4-FFF2-40B4-BE49-F238E27FC236}">
              <a16:creationId xmlns:a16="http://schemas.microsoft.com/office/drawing/2014/main" id="{52847CE2-190F-4953-A4EF-38895029A24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031" b="35918"/>
        <a:stretch/>
      </xdr:blipFill>
      <xdr:spPr bwMode="auto">
        <a:xfrm>
          <a:off x="287543" y="356682"/>
          <a:ext cx="1837893" cy="440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403861</xdr:colOff>
      <xdr:row>1</xdr:row>
      <xdr:rowOff>0</xdr:rowOff>
    </xdr:from>
    <xdr:to>
      <xdr:col>2</xdr:col>
      <xdr:colOff>129540</xdr:colOff>
      <xdr:row>2</xdr:row>
      <xdr:rowOff>18061</xdr:rowOff>
    </xdr:to>
    <xdr:pic>
      <xdr:nvPicPr>
        <xdr:cNvPr id="4" name="Imagem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403861" y="142875"/>
          <a:ext cx="963929" cy="18951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B1:K279"/>
  <sheetViews>
    <sheetView showGridLines="0" view="pageLayout" zoomScaleNormal="100" workbookViewId="0">
      <selection activeCell="B5" sqref="B5:K5"/>
    </sheetView>
  </sheetViews>
  <sheetFormatPr defaultColWidth="9.140625" defaultRowHeight="15" x14ac:dyDescent="0.25"/>
  <cols>
    <col min="1" max="1" width="6.28515625" style="11" customWidth="1"/>
    <col min="2" max="10" width="8" style="11" customWidth="1"/>
    <col min="11" max="16384" width="9.140625" style="11"/>
  </cols>
  <sheetData>
    <row r="1" spans="2:11" ht="21" x14ac:dyDescent="0.25">
      <c r="D1" s="126" t="s">
        <v>0</v>
      </c>
      <c r="E1" s="116"/>
      <c r="F1" s="116"/>
      <c r="G1" s="116"/>
      <c r="H1" s="116"/>
      <c r="I1" s="116"/>
      <c r="J1" s="116"/>
      <c r="K1" s="116"/>
    </row>
    <row r="2" spans="2:11" ht="21" x14ac:dyDescent="0.25">
      <c r="D2" s="126" t="s">
        <v>1</v>
      </c>
      <c r="E2" s="116"/>
      <c r="F2" s="116"/>
      <c r="G2" s="116"/>
      <c r="H2" s="116"/>
      <c r="I2" s="116"/>
      <c r="J2" s="116"/>
      <c r="K2" s="116"/>
    </row>
    <row r="4" spans="2:11" s="112" customFormat="1" ht="26.25" customHeight="1" x14ac:dyDescent="0.3">
      <c r="B4" s="114" t="s">
        <v>2</v>
      </c>
      <c r="C4" s="115"/>
      <c r="D4" s="115"/>
      <c r="E4" s="115"/>
      <c r="F4" s="115"/>
      <c r="G4" s="115"/>
      <c r="H4" s="115"/>
      <c r="I4" s="115"/>
      <c r="J4" s="115"/>
      <c r="K4" s="115"/>
    </row>
    <row r="5" spans="2:11" ht="48.75" customHeight="1" x14ac:dyDescent="0.25">
      <c r="B5" s="182" t="s">
        <v>3</v>
      </c>
      <c r="C5" s="182"/>
      <c r="D5" s="182"/>
      <c r="E5" s="182"/>
      <c r="F5" s="182"/>
      <c r="G5" s="182"/>
      <c r="H5" s="182"/>
      <c r="I5" s="182"/>
      <c r="J5" s="182"/>
      <c r="K5" s="182"/>
    </row>
    <row r="6" spans="2:11" ht="48.75" customHeight="1" x14ac:dyDescent="0.25">
      <c r="B6" s="182" t="s">
        <v>4</v>
      </c>
      <c r="C6" s="182"/>
      <c r="D6" s="182"/>
      <c r="E6" s="182"/>
      <c r="F6" s="182"/>
      <c r="G6" s="182"/>
      <c r="H6" s="182"/>
      <c r="I6" s="182"/>
      <c r="J6" s="182"/>
      <c r="K6" s="182"/>
    </row>
    <row r="7" spans="2:11" s="112" customFormat="1" ht="26.25" customHeight="1" x14ac:dyDescent="0.3">
      <c r="B7" s="114" t="s">
        <v>5</v>
      </c>
      <c r="C7" s="115"/>
      <c r="D7" s="115"/>
      <c r="E7" s="115"/>
      <c r="F7" s="115"/>
      <c r="G7" s="115"/>
      <c r="H7" s="115"/>
      <c r="I7" s="115"/>
      <c r="J7" s="115"/>
      <c r="K7" s="115"/>
    </row>
    <row r="8" spans="2:11" x14ac:dyDescent="0.25">
      <c r="B8" s="11" t="s">
        <v>6</v>
      </c>
    </row>
    <row r="9" spans="2:11" ht="48.75" customHeight="1" x14ac:dyDescent="0.25">
      <c r="B9" s="182" t="s">
        <v>7</v>
      </c>
      <c r="C9" s="182"/>
      <c r="D9" s="182"/>
      <c r="E9" s="182"/>
      <c r="F9" s="182"/>
      <c r="G9" s="182"/>
      <c r="H9" s="182"/>
      <c r="I9" s="182"/>
      <c r="J9" s="182"/>
      <c r="K9" s="182"/>
    </row>
    <row r="10" spans="2:11" ht="30.75" customHeight="1" x14ac:dyDescent="0.25">
      <c r="B10" s="182" t="s">
        <v>8</v>
      </c>
      <c r="C10" s="182"/>
      <c r="D10" s="182"/>
      <c r="E10" s="182"/>
      <c r="F10" s="182"/>
      <c r="G10" s="182"/>
      <c r="H10" s="182"/>
      <c r="I10" s="182"/>
      <c r="J10" s="182"/>
      <c r="K10" s="182"/>
    </row>
    <row r="11" spans="2:11" ht="46.5" customHeight="1" x14ac:dyDescent="0.25">
      <c r="B11" s="182" t="s">
        <v>9</v>
      </c>
      <c r="C11" s="182"/>
      <c r="D11" s="182"/>
      <c r="E11" s="182"/>
      <c r="F11" s="182"/>
      <c r="G11" s="182"/>
      <c r="H11" s="182"/>
      <c r="I11" s="182"/>
      <c r="J11" s="182"/>
      <c r="K11" s="182"/>
    </row>
    <row r="12" spans="2:11" s="112" customFormat="1" ht="26.25" customHeight="1" x14ac:dyDescent="0.3">
      <c r="B12" s="114" t="s">
        <v>10</v>
      </c>
      <c r="C12" s="115"/>
      <c r="D12" s="115"/>
      <c r="E12" s="115"/>
      <c r="F12" s="115"/>
      <c r="G12" s="115"/>
      <c r="H12" s="115"/>
      <c r="I12" s="115"/>
      <c r="J12" s="115"/>
      <c r="K12" s="115"/>
    </row>
    <row r="13" spans="2:11" ht="31.5" customHeight="1" x14ac:dyDescent="0.25">
      <c r="B13" s="182" t="s">
        <v>11</v>
      </c>
      <c r="C13" s="182"/>
      <c r="D13" s="182"/>
      <c r="E13" s="182"/>
      <c r="F13" s="182"/>
      <c r="G13" s="182"/>
      <c r="H13" s="182"/>
      <c r="I13" s="182"/>
      <c r="J13" s="182"/>
      <c r="K13" s="182"/>
    </row>
    <row r="14" spans="2:11" ht="76.5" customHeight="1" x14ac:dyDescent="0.25">
      <c r="B14" s="182" t="s">
        <v>12</v>
      </c>
      <c r="C14" s="182"/>
      <c r="D14" s="182"/>
      <c r="E14" s="182"/>
      <c r="F14" s="182"/>
      <c r="G14" s="182"/>
      <c r="H14" s="182"/>
      <c r="I14" s="182"/>
      <c r="J14" s="182"/>
      <c r="K14" s="182"/>
    </row>
    <row r="15" spans="2:11" ht="90.75" customHeight="1" x14ac:dyDescent="0.25">
      <c r="B15" s="182" t="s">
        <v>13</v>
      </c>
      <c r="C15" s="182"/>
      <c r="D15" s="182"/>
      <c r="E15" s="182"/>
      <c r="F15" s="182"/>
      <c r="G15" s="182"/>
      <c r="H15" s="182"/>
      <c r="I15" s="182"/>
      <c r="J15" s="182"/>
      <c r="K15" s="182"/>
    </row>
    <row r="16" spans="2:11" ht="92.25" customHeight="1" x14ac:dyDescent="0.25">
      <c r="B16" s="182" t="s">
        <v>13</v>
      </c>
      <c r="C16" s="182"/>
      <c r="D16" s="182"/>
      <c r="E16" s="182"/>
      <c r="F16" s="182"/>
      <c r="G16" s="182"/>
      <c r="H16" s="182"/>
      <c r="I16" s="182"/>
      <c r="J16" s="182"/>
      <c r="K16" s="182"/>
    </row>
    <row r="17" spans="2:11" ht="63" customHeight="1" x14ac:dyDescent="0.25">
      <c r="B17" s="182" t="s">
        <v>14</v>
      </c>
      <c r="C17" s="182"/>
      <c r="D17" s="182"/>
      <c r="E17" s="182"/>
      <c r="F17" s="182"/>
      <c r="G17" s="182"/>
      <c r="H17" s="182"/>
      <c r="I17" s="182"/>
      <c r="J17" s="182"/>
      <c r="K17" s="182"/>
    </row>
    <row r="18" spans="2:11" s="112" customFormat="1" ht="26.25" customHeight="1" x14ac:dyDescent="0.3">
      <c r="B18" s="114" t="s">
        <v>15</v>
      </c>
      <c r="C18" s="115"/>
      <c r="D18" s="115"/>
      <c r="E18" s="115"/>
      <c r="F18" s="115"/>
      <c r="G18" s="115"/>
      <c r="H18" s="115"/>
      <c r="I18" s="115"/>
      <c r="J18" s="115"/>
      <c r="K18" s="115"/>
    </row>
    <row r="19" spans="2:11" ht="26.25" customHeight="1" x14ac:dyDescent="0.25">
      <c r="B19" s="111" t="s">
        <v>16</v>
      </c>
    </row>
    <row r="20" spans="2:11" ht="13.5" customHeight="1" x14ac:dyDescent="0.25">
      <c r="B20" s="111" t="s">
        <v>17</v>
      </c>
    </row>
    <row r="21" spans="2:11" ht="76.5" customHeight="1" x14ac:dyDescent="0.25">
      <c r="B21" s="182" t="s">
        <v>18</v>
      </c>
      <c r="C21" s="182"/>
      <c r="D21" s="182"/>
      <c r="E21" s="182"/>
      <c r="F21" s="182"/>
      <c r="G21" s="182"/>
      <c r="H21" s="182"/>
      <c r="I21" s="182"/>
      <c r="J21" s="182"/>
      <c r="K21" s="182"/>
    </row>
    <row r="22" spans="2:11" ht="30.75" customHeight="1" x14ac:dyDescent="0.25">
      <c r="B22" s="182" t="s">
        <v>19</v>
      </c>
      <c r="C22" s="182"/>
      <c r="D22" s="182"/>
      <c r="E22" s="182"/>
      <c r="F22" s="182"/>
      <c r="G22" s="182"/>
      <c r="H22" s="182"/>
      <c r="I22" s="182"/>
      <c r="J22" s="182"/>
      <c r="K22" s="182"/>
    </row>
    <row r="23" spans="2:11" ht="18" customHeight="1" x14ac:dyDescent="0.25">
      <c r="B23" s="182" t="s">
        <v>20</v>
      </c>
      <c r="C23" s="182"/>
      <c r="D23" s="182"/>
      <c r="E23" s="182"/>
      <c r="F23" s="182"/>
      <c r="G23" s="182"/>
      <c r="H23" s="182"/>
      <c r="I23" s="182"/>
      <c r="J23" s="182"/>
      <c r="K23" s="182"/>
    </row>
    <row r="24" spans="2:11" ht="18" customHeight="1" x14ac:dyDescent="0.25">
      <c r="B24" s="182" t="s">
        <v>21</v>
      </c>
      <c r="C24" s="182"/>
      <c r="D24" s="182"/>
      <c r="E24" s="182"/>
      <c r="F24" s="182"/>
      <c r="G24" s="182"/>
      <c r="H24" s="182"/>
      <c r="I24" s="182"/>
      <c r="J24" s="182"/>
      <c r="K24" s="182"/>
    </row>
    <row r="25" spans="2:11" ht="15.75" customHeight="1" x14ac:dyDescent="0.25">
      <c r="B25" s="182" t="s">
        <v>22</v>
      </c>
      <c r="C25" s="182"/>
      <c r="D25" s="182"/>
      <c r="E25" s="182"/>
      <c r="F25" s="182"/>
      <c r="G25" s="182"/>
      <c r="H25" s="182"/>
      <c r="I25" s="182"/>
      <c r="J25" s="182"/>
      <c r="K25" s="182"/>
    </row>
    <row r="26" spans="2:11" ht="60.75" customHeight="1" x14ac:dyDescent="0.25">
      <c r="B26" s="182" t="s">
        <v>23</v>
      </c>
      <c r="C26" s="182"/>
      <c r="D26" s="182"/>
      <c r="E26" s="182"/>
      <c r="F26" s="182"/>
      <c r="G26" s="182"/>
      <c r="H26" s="182"/>
      <c r="I26" s="182"/>
      <c r="J26" s="182"/>
      <c r="K26" s="182"/>
    </row>
    <row r="27" spans="2:11" ht="30.75" customHeight="1" x14ac:dyDescent="0.25">
      <c r="B27" s="182" t="s">
        <v>24</v>
      </c>
      <c r="C27" s="182"/>
      <c r="D27" s="182"/>
      <c r="E27" s="182"/>
      <c r="F27" s="182"/>
      <c r="G27" s="182"/>
      <c r="H27" s="182"/>
      <c r="I27" s="182"/>
      <c r="J27" s="182"/>
      <c r="K27" s="182"/>
    </row>
    <row r="28" spans="2:11" ht="33" customHeight="1" x14ac:dyDescent="0.25">
      <c r="B28" s="182" t="s">
        <v>25</v>
      </c>
      <c r="C28" s="182"/>
      <c r="D28" s="182"/>
      <c r="E28" s="182"/>
      <c r="F28" s="182"/>
      <c r="G28" s="182"/>
      <c r="H28" s="182"/>
      <c r="I28" s="182"/>
      <c r="J28" s="182"/>
      <c r="K28" s="182"/>
    </row>
    <row r="29" spans="2:11" ht="33.75" customHeight="1" x14ac:dyDescent="0.25">
      <c r="B29" s="182" t="s">
        <v>26</v>
      </c>
      <c r="C29" s="182"/>
      <c r="D29" s="182"/>
      <c r="E29" s="182"/>
      <c r="F29" s="182"/>
      <c r="G29" s="182"/>
      <c r="H29" s="182"/>
      <c r="I29" s="182"/>
      <c r="J29" s="182"/>
      <c r="K29" s="182"/>
    </row>
    <row r="30" spans="2:11" ht="13.5" customHeight="1" x14ac:dyDescent="0.25">
      <c r="B30" s="111" t="s">
        <v>27</v>
      </c>
    </row>
    <row r="31" spans="2:11" ht="46.5" customHeight="1" x14ac:dyDescent="0.25">
      <c r="B31" s="182" t="s">
        <v>28</v>
      </c>
      <c r="C31" s="182"/>
      <c r="D31" s="182"/>
      <c r="E31" s="182"/>
      <c r="F31" s="182"/>
      <c r="G31" s="182"/>
      <c r="H31" s="182"/>
      <c r="I31" s="182"/>
      <c r="J31" s="182"/>
      <c r="K31" s="182"/>
    </row>
    <row r="32" spans="2:11" ht="30.75" customHeight="1" x14ac:dyDescent="0.25">
      <c r="B32" s="182" t="s">
        <v>29</v>
      </c>
      <c r="C32" s="182"/>
      <c r="D32" s="182"/>
      <c r="E32" s="182"/>
      <c r="F32" s="182"/>
      <c r="G32" s="182"/>
      <c r="H32" s="182"/>
      <c r="I32" s="182"/>
      <c r="J32" s="182"/>
      <c r="K32" s="182"/>
    </row>
    <row r="33" spans="2:11" ht="30.75" customHeight="1" x14ac:dyDescent="0.25">
      <c r="B33" s="182" t="s">
        <v>30</v>
      </c>
      <c r="C33" s="182"/>
      <c r="D33" s="182"/>
      <c r="E33" s="182"/>
      <c r="F33" s="182"/>
      <c r="G33" s="182"/>
      <c r="H33" s="182"/>
      <c r="I33" s="182"/>
      <c r="J33" s="182"/>
      <c r="K33" s="182"/>
    </row>
    <row r="34" spans="2:11" ht="30.75" customHeight="1" x14ac:dyDescent="0.25">
      <c r="B34" s="182" t="s">
        <v>31</v>
      </c>
      <c r="C34" s="182"/>
      <c r="D34" s="182"/>
      <c r="E34" s="182"/>
      <c r="F34" s="182"/>
      <c r="G34" s="182"/>
      <c r="H34" s="182"/>
      <c r="I34" s="182"/>
      <c r="J34" s="182"/>
      <c r="K34" s="182"/>
    </row>
    <row r="35" spans="2:11" ht="18" customHeight="1" x14ac:dyDescent="0.25">
      <c r="B35" s="182" t="s">
        <v>32</v>
      </c>
      <c r="C35" s="182"/>
      <c r="D35" s="182"/>
      <c r="E35" s="182"/>
      <c r="F35" s="182"/>
      <c r="G35" s="182"/>
      <c r="H35" s="182"/>
      <c r="I35" s="182"/>
      <c r="J35" s="182"/>
      <c r="K35" s="182"/>
    </row>
    <row r="36" spans="2:11" ht="30.75" customHeight="1" x14ac:dyDescent="0.25">
      <c r="B36" s="182" t="s">
        <v>33</v>
      </c>
      <c r="C36" s="182"/>
      <c r="D36" s="182"/>
      <c r="E36" s="182"/>
      <c r="F36" s="182"/>
      <c r="G36" s="182"/>
      <c r="H36" s="182"/>
      <c r="I36" s="182"/>
      <c r="J36" s="182"/>
      <c r="K36" s="182"/>
    </row>
    <row r="37" spans="2:11" ht="17.25" customHeight="1" x14ac:dyDescent="0.25">
      <c r="B37" s="182" t="s">
        <v>34</v>
      </c>
      <c r="C37" s="182"/>
      <c r="D37" s="182"/>
      <c r="E37" s="182"/>
      <c r="F37" s="182"/>
      <c r="G37" s="182"/>
      <c r="H37" s="182"/>
      <c r="I37" s="182"/>
      <c r="J37" s="182"/>
      <c r="K37" s="182"/>
    </row>
    <row r="38" spans="2:11" ht="14.25" customHeight="1" x14ac:dyDescent="0.25">
      <c r="B38" s="182" t="s">
        <v>35</v>
      </c>
      <c r="C38" s="182"/>
      <c r="D38" s="182"/>
      <c r="E38" s="182"/>
      <c r="F38" s="182"/>
      <c r="G38" s="182"/>
      <c r="H38" s="182"/>
      <c r="I38" s="182"/>
      <c r="J38" s="182"/>
      <c r="K38" s="182"/>
    </row>
    <row r="39" spans="2:11" ht="46.5" customHeight="1" x14ac:dyDescent="0.25">
      <c r="B39" s="182" t="s">
        <v>36</v>
      </c>
      <c r="C39" s="182"/>
      <c r="D39" s="182"/>
      <c r="E39" s="182"/>
      <c r="F39" s="182"/>
      <c r="G39" s="182"/>
      <c r="H39" s="182"/>
      <c r="I39" s="182"/>
      <c r="J39" s="182"/>
      <c r="K39" s="182"/>
    </row>
    <row r="40" spans="2:11" ht="46.5" customHeight="1" x14ac:dyDescent="0.25">
      <c r="B40" s="110"/>
      <c r="C40" s="110"/>
      <c r="D40" s="110"/>
      <c r="E40" s="110"/>
      <c r="F40" s="110"/>
      <c r="G40" s="110"/>
      <c r="H40" s="110"/>
      <c r="I40" s="110"/>
      <c r="J40" s="110"/>
      <c r="K40" s="110"/>
    </row>
    <row r="41" spans="2:11" x14ac:dyDescent="0.25">
      <c r="B41" s="113" t="s">
        <v>37</v>
      </c>
    </row>
    <row r="42" spans="2:11" ht="47.25" customHeight="1" x14ac:dyDescent="0.25">
      <c r="B42" s="182" t="s">
        <v>38</v>
      </c>
      <c r="C42" s="182"/>
      <c r="D42" s="182"/>
      <c r="E42" s="182"/>
      <c r="F42" s="182"/>
      <c r="G42" s="182"/>
      <c r="H42" s="182"/>
      <c r="I42" s="182"/>
      <c r="J42" s="182"/>
      <c r="K42" s="182"/>
    </row>
    <row r="43" spans="2:11" ht="45.75" customHeight="1" x14ac:dyDescent="0.25">
      <c r="B43" s="182" t="s">
        <v>39</v>
      </c>
      <c r="C43" s="182"/>
      <c r="D43" s="182"/>
      <c r="E43" s="182"/>
      <c r="F43" s="182"/>
      <c r="G43" s="182"/>
      <c r="H43" s="182"/>
      <c r="I43" s="182"/>
      <c r="J43" s="182"/>
      <c r="K43" s="182"/>
    </row>
    <row r="44" spans="2:11" ht="47.25" customHeight="1" x14ac:dyDescent="0.25">
      <c r="B44" s="182" t="s">
        <v>40</v>
      </c>
      <c r="C44" s="182"/>
      <c r="D44" s="182"/>
      <c r="E44" s="182"/>
      <c r="F44" s="182"/>
      <c r="G44" s="182"/>
      <c r="H44" s="182"/>
      <c r="I44" s="182"/>
      <c r="J44" s="182"/>
      <c r="K44" s="182"/>
    </row>
    <row r="45" spans="2:11" ht="61.5" customHeight="1" x14ac:dyDescent="0.25">
      <c r="B45" s="182" t="s">
        <v>41</v>
      </c>
      <c r="C45" s="182"/>
      <c r="D45" s="182"/>
      <c r="E45" s="182"/>
      <c r="F45" s="182"/>
      <c r="G45" s="182"/>
      <c r="H45" s="182"/>
      <c r="I45" s="182"/>
      <c r="J45" s="182"/>
      <c r="K45" s="182"/>
    </row>
    <row r="46" spans="2:11" ht="13.5" customHeight="1" x14ac:dyDescent="0.25">
      <c r="B46" s="111" t="s">
        <v>42</v>
      </c>
    </row>
    <row r="47" spans="2:11" ht="32.25" customHeight="1" x14ac:dyDescent="0.25">
      <c r="B47" s="182" t="s">
        <v>43</v>
      </c>
      <c r="C47" s="182"/>
      <c r="D47" s="182"/>
      <c r="E47" s="182"/>
      <c r="F47" s="182"/>
      <c r="G47" s="182"/>
      <c r="H47" s="182"/>
      <c r="I47" s="182"/>
      <c r="J47" s="182"/>
      <c r="K47" s="182"/>
    </row>
    <row r="48" spans="2:11" ht="61.5" customHeight="1" x14ac:dyDescent="0.25">
      <c r="B48" s="182" t="s">
        <v>44</v>
      </c>
      <c r="C48" s="182"/>
      <c r="D48" s="182"/>
      <c r="E48" s="182"/>
      <c r="F48" s="182"/>
      <c r="G48" s="182"/>
      <c r="H48" s="182"/>
      <c r="I48" s="182"/>
      <c r="J48" s="182"/>
      <c r="K48" s="182"/>
    </row>
    <row r="49" spans="2:11" ht="16.5" customHeight="1" x14ac:dyDescent="0.25">
      <c r="B49" s="182" t="s">
        <v>45</v>
      </c>
      <c r="C49" s="182"/>
      <c r="D49" s="182"/>
      <c r="E49" s="182"/>
      <c r="F49" s="182"/>
      <c r="G49" s="182"/>
      <c r="H49" s="182"/>
      <c r="I49" s="182"/>
      <c r="J49" s="182"/>
      <c r="K49" s="182"/>
    </row>
    <row r="50" spans="2:11" ht="32.25" customHeight="1" x14ac:dyDescent="0.25">
      <c r="B50" s="182" t="s">
        <v>46</v>
      </c>
      <c r="C50" s="182"/>
      <c r="D50" s="182"/>
      <c r="E50" s="182"/>
      <c r="F50" s="182"/>
      <c r="G50" s="182"/>
      <c r="H50" s="182"/>
      <c r="I50" s="182"/>
      <c r="J50" s="182"/>
      <c r="K50" s="182"/>
    </row>
    <row r="51" spans="2:11" ht="13.5" customHeight="1" x14ac:dyDescent="0.25">
      <c r="B51" s="111" t="s">
        <v>47</v>
      </c>
    </row>
    <row r="52" spans="2:11" ht="32.25" customHeight="1" x14ac:dyDescent="0.25">
      <c r="B52" s="182" t="s">
        <v>48</v>
      </c>
      <c r="C52" s="182"/>
      <c r="D52" s="182"/>
      <c r="E52" s="182"/>
      <c r="F52" s="182"/>
      <c r="G52" s="182"/>
      <c r="H52" s="182"/>
      <c r="I52" s="182"/>
      <c r="J52" s="182"/>
      <c r="K52" s="182"/>
    </row>
    <row r="53" spans="2:11" x14ac:dyDescent="0.25">
      <c r="B53" s="11" t="s">
        <v>49</v>
      </c>
    </row>
    <row r="54" spans="2:11" ht="11.25" customHeight="1" x14ac:dyDescent="0.25">
      <c r="B54" s="182" t="s">
        <v>50</v>
      </c>
      <c r="C54" s="182"/>
      <c r="D54" s="182"/>
      <c r="E54" s="182"/>
      <c r="F54" s="182"/>
      <c r="G54" s="182"/>
      <c r="H54" s="182"/>
      <c r="I54" s="182"/>
      <c r="J54" s="182"/>
      <c r="K54" s="182"/>
    </row>
    <row r="55" spans="2:11" ht="26.25" customHeight="1" x14ac:dyDescent="0.25">
      <c r="B55" s="111" t="s">
        <v>51</v>
      </c>
    </row>
    <row r="56" spans="2:11" ht="45" customHeight="1" x14ac:dyDescent="0.25">
      <c r="B56" s="182" t="s">
        <v>52</v>
      </c>
      <c r="C56" s="182"/>
      <c r="D56" s="182"/>
      <c r="E56" s="182"/>
      <c r="F56" s="182"/>
      <c r="G56" s="182"/>
      <c r="H56" s="182"/>
      <c r="I56" s="182"/>
      <c r="J56" s="182"/>
      <c r="K56" s="182"/>
    </row>
    <row r="57" spans="2:11" ht="13.5" customHeight="1" x14ac:dyDescent="0.25">
      <c r="B57" s="111" t="s">
        <v>53</v>
      </c>
    </row>
    <row r="58" spans="2:11" ht="15.75" customHeight="1" x14ac:dyDescent="0.25">
      <c r="B58" s="182" t="s">
        <v>54</v>
      </c>
      <c r="C58" s="182"/>
      <c r="D58" s="182"/>
      <c r="E58" s="182"/>
      <c r="F58" s="182"/>
      <c r="G58" s="182"/>
      <c r="H58" s="182"/>
      <c r="I58" s="182"/>
      <c r="J58" s="182"/>
      <c r="K58" s="182"/>
    </row>
    <row r="59" spans="2:11" ht="32.25" customHeight="1" x14ac:dyDescent="0.25">
      <c r="B59" s="182" t="s">
        <v>55</v>
      </c>
      <c r="C59" s="182"/>
      <c r="D59" s="182"/>
      <c r="E59" s="182"/>
      <c r="F59" s="182"/>
      <c r="G59" s="182"/>
      <c r="H59" s="182"/>
      <c r="I59" s="182"/>
      <c r="J59" s="182"/>
      <c r="K59" s="182"/>
    </row>
    <row r="60" spans="2:11" ht="32.25" customHeight="1" x14ac:dyDescent="0.25">
      <c r="B60" s="182" t="s">
        <v>56</v>
      </c>
      <c r="C60" s="182"/>
      <c r="D60" s="182"/>
      <c r="E60" s="182"/>
      <c r="F60" s="182"/>
      <c r="G60" s="182"/>
      <c r="H60" s="182"/>
      <c r="I60" s="182"/>
      <c r="J60" s="182"/>
      <c r="K60" s="182"/>
    </row>
    <row r="61" spans="2:11" ht="13.5" customHeight="1" x14ac:dyDescent="0.25">
      <c r="B61" s="111" t="s">
        <v>57</v>
      </c>
    </row>
    <row r="62" spans="2:11" ht="16.5" customHeight="1" x14ac:dyDescent="0.25">
      <c r="B62" s="182" t="s">
        <v>58</v>
      </c>
      <c r="C62" s="182"/>
      <c r="D62" s="182"/>
      <c r="E62" s="182"/>
      <c r="F62" s="182"/>
      <c r="G62" s="182"/>
      <c r="H62" s="182"/>
      <c r="I62" s="182"/>
      <c r="J62" s="182"/>
      <c r="K62" s="182"/>
    </row>
    <row r="63" spans="2:11" ht="32.25" customHeight="1" x14ac:dyDescent="0.25">
      <c r="B63" s="182" t="s">
        <v>59</v>
      </c>
      <c r="C63" s="182"/>
      <c r="D63" s="182"/>
      <c r="E63" s="182"/>
      <c r="F63" s="182"/>
      <c r="G63" s="182"/>
      <c r="H63" s="182"/>
      <c r="I63" s="182"/>
      <c r="J63" s="182"/>
      <c r="K63" s="182"/>
    </row>
    <row r="64" spans="2:11" ht="32.25" customHeight="1" x14ac:dyDescent="0.25">
      <c r="B64" s="182" t="s">
        <v>60</v>
      </c>
      <c r="C64" s="182"/>
      <c r="D64" s="182"/>
      <c r="E64" s="182"/>
      <c r="F64" s="182"/>
      <c r="G64" s="182"/>
      <c r="H64" s="182"/>
      <c r="I64" s="182"/>
      <c r="J64" s="182"/>
      <c r="K64" s="182"/>
    </row>
    <row r="65" spans="2:11" s="112" customFormat="1" ht="26.25" customHeight="1" x14ac:dyDescent="0.3">
      <c r="B65" s="114" t="s">
        <v>61</v>
      </c>
      <c r="C65" s="115"/>
      <c r="D65" s="115"/>
      <c r="E65" s="115"/>
      <c r="F65" s="115"/>
      <c r="G65" s="115"/>
      <c r="H65" s="115"/>
      <c r="I65" s="115"/>
      <c r="J65" s="115"/>
      <c r="K65" s="115"/>
    </row>
    <row r="66" spans="2:11" ht="48.75" customHeight="1" x14ac:dyDescent="0.25">
      <c r="B66" s="182" t="s">
        <v>62</v>
      </c>
      <c r="C66" s="182"/>
      <c r="D66" s="182"/>
      <c r="E66" s="182"/>
      <c r="F66" s="182"/>
      <c r="G66" s="182"/>
      <c r="H66" s="182"/>
      <c r="I66" s="182"/>
      <c r="J66" s="182"/>
      <c r="K66" s="182"/>
    </row>
    <row r="67" spans="2:11" ht="33" customHeight="1" x14ac:dyDescent="0.25">
      <c r="B67" s="182" t="s">
        <v>63</v>
      </c>
      <c r="C67" s="182"/>
      <c r="D67" s="182"/>
      <c r="E67" s="182"/>
      <c r="F67" s="182"/>
      <c r="G67" s="182"/>
      <c r="H67" s="182"/>
      <c r="I67" s="182"/>
      <c r="J67" s="182"/>
      <c r="K67" s="182"/>
    </row>
    <row r="68" spans="2:11" ht="46.5" customHeight="1" x14ac:dyDescent="0.25">
      <c r="B68" s="182" t="s">
        <v>64</v>
      </c>
      <c r="C68" s="182"/>
      <c r="D68" s="182"/>
      <c r="E68" s="182"/>
      <c r="F68" s="182"/>
      <c r="G68" s="182"/>
      <c r="H68" s="182"/>
      <c r="I68" s="182"/>
      <c r="J68" s="182"/>
      <c r="K68" s="182"/>
    </row>
    <row r="69" spans="2:11" s="112" customFormat="1" ht="45.75" customHeight="1" x14ac:dyDescent="0.3">
      <c r="B69" s="183" t="s">
        <v>65</v>
      </c>
      <c r="C69" s="183"/>
      <c r="D69" s="183"/>
      <c r="E69" s="183"/>
      <c r="F69" s="183"/>
      <c r="G69" s="183"/>
      <c r="H69" s="183"/>
      <c r="I69" s="183"/>
      <c r="J69" s="183"/>
      <c r="K69" s="183"/>
    </row>
    <row r="70" spans="2:11" ht="45.75" customHeight="1" x14ac:dyDescent="0.25">
      <c r="B70" s="182" t="s">
        <v>66</v>
      </c>
      <c r="C70" s="182"/>
      <c r="D70" s="182"/>
      <c r="E70" s="182"/>
      <c r="F70" s="182"/>
      <c r="G70" s="182"/>
      <c r="H70" s="182"/>
      <c r="I70" s="182"/>
      <c r="J70" s="182"/>
      <c r="K70" s="182"/>
    </row>
    <row r="71" spans="2:11" ht="45.75" customHeight="1" x14ac:dyDescent="0.25">
      <c r="B71" s="182" t="s">
        <v>67</v>
      </c>
      <c r="C71" s="182"/>
      <c r="D71" s="182"/>
      <c r="E71" s="182"/>
      <c r="F71" s="182"/>
      <c r="G71" s="182"/>
      <c r="H71" s="182"/>
      <c r="I71" s="182"/>
      <c r="J71" s="182"/>
      <c r="K71" s="182"/>
    </row>
    <row r="72" spans="2:11" ht="45.75" customHeight="1" x14ac:dyDescent="0.25">
      <c r="B72" s="182" t="s">
        <v>68</v>
      </c>
      <c r="C72" s="182"/>
      <c r="D72" s="182"/>
      <c r="E72" s="182"/>
      <c r="F72" s="182"/>
      <c r="G72" s="182"/>
      <c r="H72" s="182"/>
      <c r="I72" s="182"/>
      <c r="J72" s="182"/>
      <c r="K72" s="182"/>
    </row>
    <row r="73" spans="2:11" ht="78.75" customHeight="1" x14ac:dyDescent="0.25">
      <c r="B73" s="182" t="s">
        <v>69</v>
      </c>
      <c r="C73" s="182"/>
      <c r="D73" s="182"/>
      <c r="E73" s="182"/>
      <c r="F73" s="182"/>
      <c r="G73" s="182"/>
      <c r="H73" s="182"/>
      <c r="I73" s="182"/>
      <c r="J73" s="182"/>
      <c r="K73" s="182"/>
    </row>
    <row r="74" spans="2:11" ht="63" customHeight="1" x14ac:dyDescent="0.25">
      <c r="B74" s="182" t="s">
        <v>70</v>
      </c>
      <c r="C74" s="182"/>
      <c r="D74" s="182"/>
      <c r="E74" s="182"/>
      <c r="F74" s="182"/>
      <c r="G74" s="182"/>
      <c r="H74" s="182"/>
      <c r="I74" s="182"/>
      <c r="J74" s="182"/>
      <c r="K74" s="182"/>
    </row>
    <row r="75" spans="2:11" ht="45.75" customHeight="1" x14ac:dyDescent="0.25">
      <c r="B75" s="182" t="s">
        <v>71</v>
      </c>
      <c r="C75" s="182"/>
      <c r="D75" s="182"/>
      <c r="E75" s="182"/>
      <c r="F75" s="182"/>
      <c r="G75" s="182"/>
      <c r="H75" s="182"/>
      <c r="I75" s="182"/>
      <c r="J75" s="182"/>
      <c r="K75" s="182"/>
    </row>
    <row r="76" spans="2:11" ht="18" customHeight="1" x14ac:dyDescent="0.25">
      <c r="B76" s="182" t="s">
        <v>72</v>
      </c>
      <c r="C76" s="182"/>
      <c r="D76" s="182"/>
      <c r="E76" s="182"/>
      <c r="F76" s="182"/>
      <c r="G76" s="182"/>
      <c r="H76" s="182"/>
      <c r="I76" s="182"/>
      <c r="J76" s="182"/>
      <c r="K76" s="182"/>
    </row>
    <row r="77" spans="2:11" ht="44.25" customHeight="1" x14ac:dyDescent="0.25">
      <c r="B77" s="182" t="s">
        <v>73</v>
      </c>
      <c r="C77" s="182"/>
      <c r="D77" s="182"/>
      <c r="E77" s="182"/>
      <c r="F77" s="182"/>
      <c r="G77" s="182"/>
      <c r="H77" s="182"/>
      <c r="I77" s="182"/>
      <c r="J77" s="182"/>
      <c r="K77" s="182"/>
    </row>
    <row r="78" spans="2:11" s="112" customFormat="1" ht="26.25" customHeight="1" x14ac:dyDescent="0.3">
      <c r="B78" s="114" t="s">
        <v>74</v>
      </c>
      <c r="C78" s="115"/>
      <c r="D78" s="115"/>
      <c r="E78" s="115"/>
      <c r="F78" s="115"/>
      <c r="G78" s="115"/>
      <c r="H78" s="115"/>
      <c r="I78" s="115"/>
      <c r="J78" s="115"/>
      <c r="K78" s="115"/>
    </row>
    <row r="79" spans="2:11" ht="51.75" customHeight="1" x14ac:dyDescent="0.25">
      <c r="B79" s="182" t="s">
        <v>75</v>
      </c>
      <c r="C79" s="182"/>
      <c r="D79" s="182"/>
      <c r="E79" s="182"/>
      <c r="F79" s="182"/>
      <c r="G79" s="182"/>
      <c r="H79" s="182"/>
      <c r="I79" s="182"/>
      <c r="J79" s="182"/>
      <c r="K79" s="182"/>
    </row>
    <row r="80" spans="2:11" ht="31.5" customHeight="1" x14ac:dyDescent="0.25">
      <c r="B80" s="182" t="s">
        <v>76</v>
      </c>
      <c r="C80" s="182"/>
      <c r="D80" s="182"/>
      <c r="E80" s="182"/>
      <c r="F80" s="182"/>
      <c r="G80" s="182"/>
      <c r="H80" s="182"/>
      <c r="I80" s="182"/>
      <c r="J80" s="182"/>
      <c r="K80" s="182"/>
    </row>
    <row r="81" spans="2:11" ht="32.25" customHeight="1" x14ac:dyDescent="0.25">
      <c r="B81" s="182" t="s">
        <v>77</v>
      </c>
      <c r="C81" s="182"/>
      <c r="D81" s="182"/>
      <c r="E81" s="182"/>
      <c r="F81" s="182"/>
      <c r="G81" s="182"/>
      <c r="H81" s="182"/>
      <c r="I81" s="182"/>
      <c r="J81" s="182"/>
      <c r="K81" s="182"/>
    </row>
    <row r="82" spans="2:11" ht="26.25" customHeight="1" x14ac:dyDescent="0.25">
      <c r="B82" s="111" t="s">
        <v>78</v>
      </c>
    </row>
    <row r="83" spans="2:11" ht="22.5" customHeight="1" x14ac:dyDescent="0.25">
      <c r="B83" s="182" t="s">
        <v>79</v>
      </c>
      <c r="C83" s="182"/>
      <c r="D83" s="182"/>
      <c r="E83" s="182"/>
      <c r="F83" s="182"/>
      <c r="G83" s="182"/>
      <c r="H83" s="182"/>
      <c r="I83" s="182"/>
      <c r="J83" s="182"/>
      <c r="K83" s="182"/>
    </row>
    <row r="84" spans="2:11" ht="30.75" customHeight="1" x14ac:dyDescent="0.25">
      <c r="B84" s="182" t="s">
        <v>80</v>
      </c>
      <c r="C84" s="182"/>
      <c r="D84" s="182"/>
      <c r="E84" s="182"/>
      <c r="F84" s="182"/>
      <c r="G84" s="182"/>
      <c r="H84" s="182"/>
      <c r="I84" s="182"/>
      <c r="J84" s="182"/>
      <c r="K84" s="182"/>
    </row>
    <row r="85" spans="2:11" ht="32.25" customHeight="1" x14ac:dyDescent="0.25">
      <c r="B85" s="182" t="s">
        <v>81</v>
      </c>
      <c r="C85" s="182"/>
      <c r="D85" s="182"/>
      <c r="E85" s="182"/>
      <c r="F85" s="182"/>
      <c r="G85" s="182"/>
      <c r="H85" s="182"/>
      <c r="I85" s="182"/>
      <c r="J85" s="182"/>
      <c r="K85" s="182"/>
    </row>
    <row r="86" spans="2:11" ht="18" customHeight="1" x14ac:dyDescent="0.25">
      <c r="B86" s="182" t="s">
        <v>82</v>
      </c>
      <c r="C86" s="182"/>
      <c r="D86" s="182"/>
      <c r="E86" s="182"/>
      <c r="F86" s="182"/>
      <c r="G86" s="182"/>
      <c r="H86" s="182"/>
      <c r="I86" s="182"/>
      <c r="J86" s="182"/>
      <c r="K86" s="182"/>
    </row>
    <row r="87" spans="2:11" ht="26.25" customHeight="1" x14ac:dyDescent="0.25">
      <c r="B87" s="111" t="s">
        <v>83</v>
      </c>
    </row>
    <row r="88" spans="2:11" ht="48.75" customHeight="1" x14ac:dyDescent="0.25">
      <c r="B88" s="182" t="s">
        <v>84</v>
      </c>
      <c r="C88" s="182"/>
      <c r="D88" s="182"/>
      <c r="E88" s="182"/>
      <c r="F88" s="182"/>
      <c r="G88" s="182"/>
      <c r="H88" s="182"/>
      <c r="I88" s="182"/>
      <c r="J88" s="182"/>
      <c r="K88" s="182"/>
    </row>
    <row r="89" spans="2:11" ht="32.25" customHeight="1" x14ac:dyDescent="0.25">
      <c r="B89" s="182" t="s">
        <v>85</v>
      </c>
      <c r="C89" s="182"/>
      <c r="D89" s="182"/>
      <c r="E89" s="182"/>
      <c r="F89" s="182"/>
      <c r="G89" s="182"/>
      <c r="H89" s="182"/>
      <c r="I89" s="182"/>
      <c r="J89" s="182"/>
      <c r="K89" s="182"/>
    </row>
    <row r="90" spans="2:11" ht="47.25" customHeight="1" x14ac:dyDescent="0.25">
      <c r="B90" s="182" t="s">
        <v>86</v>
      </c>
      <c r="C90" s="182"/>
      <c r="D90" s="182"/>
      <c r="E90" s="182"/>
      <c r="F90" s="182"/>
      <c r="G90" s="182"/>
      <c r="H90" s="182"/>
      <c r="I90" s="182"/>
      <c r="J90" s="182"/>
      <c r="K90" s="182"/>
    </row>
    <row r="91" spans="2:11" ht="31.5" customHeight="1" x14ac:dyDescent="0.25">
      <c r="B91" s="182" t="s">
        <v>87</v>
      </c>
      <c r="C91" s="182"/>
      <c r="D91" s="182"/>
      <c r="E91" s="182"/>
      <c r="F91" s="182"/>
      <c r="G91" s="182"/>
      <c r="H91" s="182"/>
      <c r="I91" s="182"/>
      <c r="J91" s="182"/>
      <c r="K91" s="182"/>
    </row>
    <row r="92" spans="2:11" ht="32.25" customHeight="1" x14ac:dyDescent="0.25">
      <c r="B92" s="182" t="s">
        <v>88</v>
      </c>
      <c r="C92" s="182"/>
      <c r="D92" s="182"/>
      <c r="E92" s="182"/>
      <c r="F92" s="182"/>
      <c r="G92" s="182"/>
      <c r="H92" s="182"/>
      <c r="I92" s="182"/>
      <c r="J92" s="182"/>
      <c r="K92" s="182"/>
    </row>
    <row r="93" spans="2:11" ht="32.25" customHeight="1" x14ac:dyDescent="0.25">
      <c r="B93" s="182" t="s">
        <v>89</v>
      </c>
      <c r="C93" s="182"/>
      <c r="D93" s="182"/>
      <c r="E93" s="182"/>
      <c r="F93" s="182"/>
      <c r="G93" s="182"/>
      <c r="H93" s="182"/>
      <c r="I93" s="182"/>
      <c r="J93" s="182"/>
      <c r="K93" s="182"/>
    </row>
    <row r="94" spans="2:11" ht="19.5" customHeight="1" x14ac:dyDescent="0.25">
      <c r="B94" s="182" t="s">
        <v>90</v>
      </c>
      <c r="C94" s="182"/>
      <c r="D94" s="182"/>
      <c r="E94" s="182"/>
      <c r="F94" s="182"/>
      <c r="G94" s="182"/>
      <c r="H94" s="182"/>
      <c r="I94" s="182"/>
      <c r="J94" s="182"/>
      <c r="K94" s="182"/>
    </row>
    <row r="95" spans="2:11" ht="26.25" customHeight="1" x14ac:dyDescent="0.25">
      <c r="B95" s="111" t="s">
        <v>91</v>
      </c>
    </row>
    <row r="96" spans="2:11" ht="32.25" customHeight="1" x14ac:dyDescent="0.25">
      <c r="B96" s="182" t="s">
        <v>92</v>
      </c>
      <c r="C96" s="182"/>
      <c r="D96" s="182"/>
      <c r="E96" s="182"/>
      <c r="F96" s="182"/>
      <c r="G96" s="182"/>
      <c r="H96" s="182"/>
      <c r="I96" s="182"/>
      <c r="J96" s="182"/>
      <c r="K96" s="182"/>
    </row>
    <row r="97" spans="2:11" ht="14.25" customHeight="1" x14ac:dyDescent="0.25">
      <c r="B97" s="182" t="s">
        <v>93</v>
      </c>
      <c r="C97" s="182"/>
      <c r="D97" s="182"/>
      <c r="E97" s="182"/>
      <c r="F97" s="182"/>
      <c r="G97" s="182"/>
      <c r="H97" s="182"/>
      <c r="I97" s="182"/>
      <c r="J97" s="182"/>
      <c r="K97" s="182"/>
    </row>
    <row r="98" spans="2:11" ht="14.25" customHeight="1" x14ac:dyDescent="0.25">
      <c r="B98" s="182" t="s">
        <v>94</v>
      </c>
      <c r="C98" s="182"/>
      <c r="D98" s="182"/>
      <c r="E98" s="182"/>
      <c r="F98" s="182"/>
      <c r="G98" s="182"/>
      <c r="H98" s="182"/>
      <c r="I98" s="182"/>
      <c r="J98" s="182"/>
      <c r="K98" s="182"/>
    </row>
    <row r="99" spans="2:11" ht="32.25" customHeight="1" x14ac:dyDescent="0.25">
      <c r="B99" s="182" t="s">
        <v>95</v>
      </c>
      <c r="C99" s="182"/>
      <c r="D99" s="182"/>
      <c r="E99" s="182"/>
      <c r="F99" s="182"/>
      <c r="G99" s="182"/>
      <c r="H99" s="182"/>
      <c r="I99" s="182"/>
      <c r="J99" s="182"/>
      <c r="K99" s="182"/>
    </row>
    <row r="100" spans="2:11" ht="17.25" customHeight="1" x14ac:dyDescent="0.25">
      <c r="B100" s="182" t="s">
        <v>96</v>
      </c>
      <c r="C100" s="182"/>
      <c r="D100" s="182"/>
      <c r="E100" s="182"/>
      <c r="F100" s="182"/>
      <c r="G100" s="182"/>
      <c r="H100" s="182"/>
      <c r="I100" s="182"/>
      <c r="J100" s="182"/>
      <c r="K100" s="182"/>
    </row>
    <row r="101" spans="2:11" ht="17.25" customHeight="1" x14ac:dyDescent="0.25">
      <c r="B101" s="182" t="s">
        <v>97</v>
      </c>
      <c r="C101" s="182"/>
      <c r="D101" s="182"/>
      <c r="E101" s="182"/>
      <c r="F101" s="182"/>
      <c r="G101" s="182"/>
      <c r="H101" s="182"/>
      <c r="I101" s="182"/>
      <c r="J101" s="182"/>
      <c r="K101" s="182"/>
    </row>
    <row r="102" spans="2:11" ht="35.25" customHeight="1" x14ac:dyDescent="0.25">
      <c r="B102" s="184" t="s">
        <v>98</v>
      </c>
      <c r="C102" s="184"/>
      <c r="D102" s="184"/>
      <c r="E102" s="184"/>
      <c r="F102" s="184"/>
      <c r="G102" s="184"/>
      <c r="H102" s="184"/>
      <c r="I102" s="184"/>
      <c r="J102" s="184"/>
      <c r="K102" s="184"/>
    </row>
    <row r="103" spans="2:11" ht="32.25" customHeight="1" x14ac:dyDescent="0.25">
      <c r="B103" s="182" t="s">
        <v>99</v>
      </c>
      <c r="C103" s="182"/>
      <c r="D103" s="182"/>
      <c r="E103" s="182"/>
      <c r="F103" s="182"/>
      <c r="G103" s="182"/>
      <c r="H103" s="182"/>
      <c r="I103" s="182"/>
      <c r="J103" s="182"/>
      <c r="K103" s="182"/>
    </row>
    <row r="104" spans="2:11" ht="32.25" customHeight="1" x14ac:dyDescent="0.25">
      <c r="B104" s="182" t="s">
        <v>100</v>
      </c>
      <c r="C104" s="182"/>
      <c r="D104" s="182"/>
      <c r="E104" s="182"/>
      <c r="F104" s="182"/>
      <c r="G104" s="182"/>
      <c r="H104" s="182"/>
      <c r="I104" s="182"/>
      <c r="J104" s="182"/>
      <c r="K104" s="182"/>
    </row>
    <row r="105" spans="2:11" ht="32.25" customHeight="1" x14ac:dyDescent="0.25">
      <c r="B105" s="182" t="s">
        <v>101</v>
      </c>
      <c r="C105" s="182"/>
      <c r="D105" s="182"/>
      <c r="E105" s="182"/>
      <c r="F105" s="182"/>
      <c r="G105" s="182"/>
      <c r="H105" s="182"/>
      <c r="I105" s="182"/>
      <c r="J105" s="182"/>
      <c r="K105" s="182"/>
    </row>
    <row r="106" spans="2:11" ht="32.25" customHeight="1" x14ac:dyDescent="0.25">
      <c r="B106" s="182" t="s">
        <v>102</v>
      </c>
      <c r="C106" s="182"/>
      <c r="D106" s="182"/>
      <c r="E106" s="182"/>
      <c r="F106" s="182"/>
      <c r="G106" s="182"/>
      <c r="H106" s="182"/>
      <c r="I106" s="182"/>
      <c r="J106" s="182"/>
      <c r="K106" s="182"/>
    </row>
    <row r="107" spans="2:11" ht="32.25" customHeight="1" x14ac:dyDescent="0.25">
      <c r="B107" s="182" t="s">
        <v>103</v>
      </c>
      <c r="C107" s="182"/>
      <c r="D107" s="182"/>
      <c r="E107" s="182"/>
      <c r="F107" s="182"/>
      <c r="G107" s="182"/>
      <c r="H107" s="182"/>
      <c r="I107" s="182"/>
      <c r="J107" s="182"/>
      <c r="K107" s="182"/>
    </row>
    <row r="108" spans="2:11" ht="20.25" customHeight="1" x14ac:dyDescent="0.25">
      <c r="B108" s="182" t="s">
        <v>104</v>
      </c>
      <c r="C108" s="182"/>
      <c r="D108" s="182"/>
      <c r="E108" s="182"/>
      <c r="F108" s="182"/>
      <c r="G108" s="182"/>
      <c r="H108" s="182"/>
      <c r="I108" s="182"/>
      <c r="J108" s="182"/>
      <c r="K108" s="182"/>
    </row>
    <row r="109" spans="2:11" ht="20.25" customHeight="1" x14ac:dyDescent="0.25">
      <c r="B109" s="182" t="s">
        <v>105</v>
      </c>
      <c r="C109" s="182"/>
      <c r="D109" s="182"/>
      <c r="E109" s="182"/>
      <c r="F109" s="182"/>
      <c r="G109" s="182"/>
      <c r="H109" s="182"/>
      <c r="I109" s="182"/>
      <c r="J109" s="182"/>
      <c r="K109" s="182"/>
    </row>
    <row r="110" spans="2:11" ht="26.25" customHeight="1" x14ac:dyDescent="0.25">
      <c r="B110" s="111" t="s">
        <v>106</v>
      </c>
    </row>
    <row r="111" spans="2:11" ht="48.75" customHeight="1" x14ac:dyDescent="0.25">
      <c r="B111" s="182" t="s">
        <v>107</v>
      </c>
      <c r="C111" s="182"/>
      <c r="D111" s="182"/>
      <c r="E111" s="182"/>
      <c r="F111" s="182"/>
      <c r="G111" s="182"/>
      <c r="H111" s="182"/>
      <c r="I111" s="182"/>
      <c r="J111" s="182"/>
      <c r="K111" s="182"/>
    </row>
    <row r="112" spans="2:11" ht="30" customHeight="1" x14ac:dyDescent="0.25">
      <c r="B112" s="182" t="s">
        <v>108</v>
      </c>
      <c r="C112" s="182"/>
      <c r="D112" s="182"/>
      <c r="E112" s="182"/>
      <c r="F112" s="182"/>
      <c r="G112" s="182"/>
      <c r="H112" s="182"/>
      <c r="I112" s="182"/>
      <c r="J112" s="182"/>
      <c r="K112" s="182"/>
    </row>
    <row r="113" spans="2:11" ht="31.5" customHeight="1" x14ac:dyDescent="0.25">
      <c r="B113" s="182" t="s">
        <v>109</v>
      </c>
      <c r="C113" s="182"/>
      <c r="D113" s="182"/>
      <c r="E113" s="182"/>
      <c r="F113" s="182"/>
      <c r="G113" s="182"/>
      <c r="H113" s="182"/>
      <c r="I113" s="182"/>
      <c r="J113" s="182"/>
      <c r="K113" s="182"/>
    </row>
    <row r="114" spans="2:11" ht="30" customHeight="1" x14ac:dyDescent="0.25">
      <c r="B114" s="182" t="s">
        <v>110</v>
      </c>
      <c r="C114" s="182"/>
      <c r="D114" s="182"/>
      <c r="E114" s="182"/>
      <c r="F114" s="182"/>
      <c r="G114" s="182"/>
      <c r="H114" s="182"/>
      <c r="I114" s="182"/>
      <c r="J114" s="182"/>
      <c r="K114" s="182"/>
    </row>
    <row r="115" spans="2:11" ht="60" customHeight="1" x14ac:dyDescent="0.25">
      <c r="B115" s="182" t="s">
        <v>111</v>
      </c>
      <c r="C115" s="182"/>
      <c r="D115" s="182"/>
      <c r="E115" s="182"/>
      <c r="F115" s="182"/>
      <c r="G115" s="182"/>
      <c r="H115" s="182"/>
      <c r="I115" s="182"/>
      <c r="J115" s="182"/>
      <c r="K115" s="182"/>
    </row>
    <row r="116" spans="2:11" ht="30" customHeight="1" x14ac:dyDescent="0.25">
      <c r="B116" s="182" t="s">
        <v>112</v>
      </c>
      <c r="C116" s="182"/>
      <c r="D116" s="182"/>
      <c r="E116" s="182"/>
      <c r="F116" s="182"/>
      <c r="G116" s="182"/>
      <c r="H116" s="182"/>
      <c r="I116" s="182"/>
      <c r="J116" s="182"/>
      <c r="K116" s="182"/>
    </row>
    <row r="117" spans="2:11" ht="30.75" customHeight="1" x14ac:dyDescent="0.25">
      <c r="B117" s="182" t="s">
        <v>113</v>
      </c>
      <c r="C117" s="182"/>
      <c r="D117" s="182"/>
      <c r="E117" s="182"/>
      <c r="F117" s="182"/>
      <c r="G117" s="182"/>
      <c r="H117" s="182"/>
      <c r="I117" s="182"/>
      <c r="J117" s="182"/>
      <c r="K117" s="182"/>
    </row>
    <row r="118" spans="2:11" ht="17.25" customHeight="1" x14ac:dyDescent="0.25">
      <c r="B118" s="182" t="s">
        <v>114</v>
      </c>
      <c r="C118" s="182"/>
      <c r="D118" s="182"/>
      <c r="E118" s="182"/>
      <c r="F118" s="182"/>
      <c r="G118" s="182"/>
      <c r="H118" s="182"/>
      <c r="I118" s="182"/>
      <c r="J118" s="182"/>
      <c r="K118" s="182"/>
    </row>
    <row r="119" spans="2:11" ht="17.25" customHeight="1" x14ac:dyDescent="0.25">
      <c r="B119" s="182" t="s">
        <v>115</v>
      </c>
      <c r="C119" s="182"/>
      <c r="D119" s="182"/>
      <c r="E119" s="182"/>
      <c r="F119" s="182"/>
      <c r="G119" s="182"/>
      <c r="H119" s="182"/>
      <c r="I119" s="182"/>
      <c r="J119" s="182"/>
      <c r="K119" s="182"/>
    </row>
    <row r="120" spans="2:11" ht="17.25" customHeight="1" x14ac:dyDescent="0.25">
      <c r="B120" s="182" t="s">
        <v>116</v>
      </c>
      <c r="C120" s="182"/>
      <c r="D120" s="182"/>
      <c r="E120" s="182"/>
      <c r="F120" s="182"/>
      <c r="G120" s="182"/>
      <c r="H120" s="182"/>
      <c r="I120" s="182"/>
      <c r="J120" s="182"/>
      <c r="K120" s="182"/>
    </row>
    <row r="121" spans="2:11" ht="17.25" customHeight="1" x14ac:dyDescent="0.25">
      <c r="B121" s="182" t="s">
        <v>117</v>
      </c>
      <c r="C121" s="182"/>
      <c r="D121" s="182"/>
      <c r="E121" s="182"/>
      <c r="F121" s="182"/>
      <c r="G121" s="182"/>
      <c r="H121" s="182"/>
      <c r="I121" s="182"/>
      <c r="J121" s="182"/>
      <c r="K121" s="182"/>
    </row>
    <row r="122" spans="2:11" ht="32.25" customHeight="1" x14ac:dyDescent="0.25">
      <c r="B122" s="182" t="s">
        <v>118</v>
      </c>
      <c r="C122" s="182"/>
      <c r="D122" s="182"/>
      <c r="E122" s="182"/>
      <c r="F122" s="182"/>
      <c r="G122" s="182"/>
      <c r="H122" s="182"/>
      <c r="I122" s="182"/>
      <c r="J122" s="182"/>
      <c r="K122" s="182"/>
    </row>
    <row r="123" spans="2:11" ht="47.25" customHeight="1" x14ac:dyDescent="0.25">
      <c r="B123" s="182" t="s">
        <v>119</v>
      </c>
      <c r="C123" s="182"/>
      <c r="D123" s="182"/>
      <c r="E123" s="182"/>
      <c r="F123" s="182"/>
      <c r="G123" s="182"/>
      <c r="H123" s="182"/>
      <c r="I123" s="182"/>
      <c r="J123" s="182"/>
      <c r="K123" s="182"/>
    </row>
    <row r="124" spans="2:11" ht="26.25" customHeight="1" x14ac:dyDescent="0.25">
      <c r="B124" s="111" t="s">
        <v>120</v>
      </c>
    </row>
    <row r="125" spans="2:11" ht="78" customHeight="1" x14ac:dyDescent="0.25">
      <c r="B125" s="182" t="s">
        <v>121</v>
      </c>
      <c r="C125" s="182"/>
      <c r="D125" s="182"/>
      <c r="E125" s="182"/>
      <c r="F125" s="182"/>
      <c r="G125" s="182"/>
      <c r="H125" s="182"/>
      <c r="I125" s="182"/>
      <c r="J125" s="182"/>
      <c r="K125" s="182"/>
    </row>
    <row r="126" spans="2:11" ht="45.75" customHeight="1" x14ac:dyDescent="0.25">
      <c r="B126" s="182" t="s">
        <v>122</v>
      </c>
      <c r="C126" s="182"/>
      <c r="D126" s="182"/>
      <c r="E126" s="182"/>
      <c r="F126" s="182"/>
      <c r="G126" s="182"/>
      <c r="H126" s="182"/>
      <c r="I126" s="182"/>
      <c r="J126" s="182"/>
      <c r="K126" s="182"/>
    </row>
    <row r="127" spans="2:11" ht="33" customHeight="1" x14ac:dyDescent="0.25">
      <c r="B127" s="182" t="s">
        <v>123</v>
      </c>
      <c r="C127" s="182"/>
      <c r="D127" s="182"/>
      <c r="E127" s="182"/>
      <c r="F127" s="182"/>
      <c r="G127" s="182"/>
      <c r="H127" s="182"/>
      <c r="I127" s="182"/>
      <c r="J127" s="182"/>
      <c r="K127" s="182"/>
    </row>
    <row r="128" spans="2:11" ht="17.25" customHeight="1" x14ac:dyDescent="0.25">
      <c r="B128" s="182" t="s">
        <v>124</v>
      </c>
      <c r="C128" s="182"/>
      <c r="D128" s="182"/>
      <c r="E128" s="182"/>
      <c r="F128" s="182"/>
      <c r="G128" s="182"/>
      <c r="H128" s="182"/>
      <c r="I128" s="182"/>
      <c r="J128" s="182"/>
      <c r="K128" s="182"/>
    </row>
    <row r="129" spans="2:11" ht="18" customHeight="1" x14ac:dyDescent="0.25">
      <c r="B129" s="182" t="s">
        <v>125</v>
      </c>
      <c r="C129" s="182"/>
      <c r="D129" s="182"/>
      <c r="E129" s="182"/>
      <c r="F129" s="182"/>
      <c r="G129" s="182"/>
      <c r="H129" s="182"/>
      <c r="I129" s="182"/>
      <c r="J129" s="182"/>
      <c r="K129" s="182"/>
    </row>
    <row r="130" spans="2:11" ht="18" customHeight="1" x14ac:dyDescent="0.25">
      <c r="B130" s="182" t="s">
        <v>126</v>
      </c>
      <c r="C130" s="182"/>
      <c r="D130" s="182"/>
      <c r="E130" s="182"/>
      <c r="F130" s="182"/>
      <c r="G130" s="182"/>
      <c r="H130" s="182"/>
      <c r="I130" s="182"/>
      <c r="J130" s="182"/>
      <c r="K130" s="182"/>
    </row>
    <row r="131" spans="2:11" ht="18" customHeight="1" x14ac:dyDescent="0.25">
      <c r="B131" s="182" t="s">
        <v>127</v>
      </c>
      <c r="C131" s="182"/>
      <c r="D131" s="182"/>
      <c r="E131" s="182"/>
      <c r="F131" s="182"/>
      <c r="G131" s="182"/>
      <c r="H131" s="182"/>
      <c r="I131" s="182"/>
      <c r="J131" s="182"/>
      <c r="K131" s="182"/>
    </row>
    <row r="132" spans="2:11" ht="48.75" customHeight="1" x14ac:dyDescent="0.25">
      <c r="B132" s="182" t="s">
        <v>128</v>
      </c>
      <c r="C132" s="182"/>
      <c r="D132" s="182"/>
      <c r="E132" s="182"/>
      <c r="F132" s="182"/>
      <c r="G132" s="182"/>
      <c r="H132" s="182"/>
      <c r="I132" s="182"/>
      <c r="J132" s="182"/>
      <c r="K132" s="182"/>
    </row>
    <row r="133" spans="2:11" ht="32.25" customHeight="1" x14ac:dyDescent="0.25">
      <c r="B133" s="182" t="s">
        <v>129</v>
      </c>
      <c r="C133" s="182"/>
      <c r="D133" s="182"/>
      <c r="E133" s="182"/>
      <c r="F133" s="182"/>
      <c r="G133" s="182"/>
      <c r="H133" s="182"/>
      <c r="I133" s="182"/>
      <c r="J133" s="182"/>
      <c r="K133" s="182"/>
    </row>
    <row r="134" spans="2:11" ht="26.25" customHeight="1" x14ac:dyDescent="0.25">
      <c r="B134" s="111" t="s">
        <v>130</v>
      </c>
    </row>
    <row r="135" spans="2:11" ht="47.25" customHeight="1" x14ac:dyDescent="0.25">
      <c r="B135" s="182" t="s">
        <v>131</v>
      </c>
      <c r="C135" s="182"/>
      <c r="D135" s="182"/>
      <c r="E135" s="182"/>
      <c r="F135" s="182"/>
      <c r="G135" s="182"/>
      <c r="H135" s="182"/>
      <c r="I135" s="182"/>
      <c r="J135" s="182"/>
      <c r="K135" s="182"/>
    </row>
    <row r="136" spans="2:11" ht="32.25" customHeight="1" x14ac:dyDescent="0.25">
      <c r="B136" s="182" t="s">
        <v>132</v>
      </c>
      <c r="C136" s="182"/>
      <c r="D136" s="182"/>
      <c r="E136" s="182"/>
      <c r="F136" s="182"/>
      <c r="G136" s="182"/>
      <c r="H136" s="182"/>
      <c r="I136" s="182"/>
      <c r="J136" s="182"/>
      <c r="K136" s="182"/>
    </row>
    <row r="137" spans="2:11" ht="32.25" customHeight="1" x14ac:dyDescent="0.25">
      <c r="B137" s="182" t="s">
        <v>133</v>
      </c>
      <c r="C137" s="182"/>
      <c r="D137" s="182"/>
      <c r="E137" s="182"/>
      <c r="F137" s="182"/>
      <c r="G137" s="182"/>
      <c r="H137" s="182"/>
      <c r="I137" s="182"/>
      <c r="J137" s="182"/>
      <c r="K137" s="182"/>
    </row>
    <row r="138" spans="2:11" ht="32.25" customHeight="1" x14ac:dyDescent="0.25">
      <c r="B138" s="182" t="s">
        <v>134</v>
      </c>
      <c r="C138" s="182"/>
      <c r="D138" s="182"/>
      <c r="E138" s="182"/>
      <c r="F138" s="182"/>
      <c r="G138" s="182"/>
      <c r="H138" s="182"/>
      <c r="I138" s="182"/>
      <c r="J138" s="182"/>
      <c r="K138" s="182"/>
    </row>
    <row r="139" spans="2:11" ht="18.75" customHeight="1" x14ac:dyDescent="0.25">
      <c r="B139" s="182" t="s">
        <v>135</v>
      </c>
      <c r="C139" s="182"/>
      <c r="D139" s="182"/>
      <c r="E139" s="182"/>
      <c r="F139" s="182"/>
      <c r="G139" s="182"/>
      <c r="H139" s="182"/>
      <c r="I139" s="182"/>
      <c r="J139" s="182"/>
      <c r="K139" s="182"/>
    </row>
    <row r="140" spans="2:11" ht="18.75" customHeight="1" x14ac:dyDescent="0.25">
      <c r="B140" s="182" t="s">
        <v>136</v>
      </c>
      <c r="C140" s="182"/>
      <c r="D140" s="182"/>
      <c r="E140" s="182"/>
      <c r="F140" s="182"/>
      <c r="G140" s="182"/>
      <c r="H140" s="182"/>
      <c r="I140" s="182"/>
      <c r="J140" s="182"/>
      <c r="K140" s="182"/>
    </row>
    <row r="141" spans="2:11" ht="45" customHeight="1" x14ac:dyDescent="0.25">
      <c r="B141" s="182" t="s">
        <v>137</v>
      </c>
      <c r="C141" s="182"/>
      <c r="D141" s="182"/>
      <c r="E141" s="182"/>
      <c r="F141" s="182"/>
      <c r="G141" s="182"/>
      <c r="H141" s="182"/>
      <c r="I141" s="182"/>
      <c r="J141" s="182"/>
      <c r="K141" s="182"/>
    </row>
    <row r="142" spans="2:11" ht="26.25" customHeight="1" x14ac:dyDescent="0.25">
      <c r="B142" s="111" t="s">
        <v>138</v>
      </c>
    </row>
    <row r="143" spans="2:11" ht="32.25" customHeight="1" x14ac:dyDescent="0.25">
      <c r="B143" s="182" t="s">
        <v>139</v>
      </c>
      <c r="C143" s="182"/>
      <c r="D143" s="182"/>
      <c r="E143" s="182"/>
      <c r="F143" s="182"/>
      <c r="G143" s="182"/>
      <c r="H143" s="182"/>
      <c r="I143" s="182"/>
      <c r="J143" s="182"/>
      <c r="K143" s="182"/>
    </row>
    <row r="144" spans="2:11" ht="17.25" customHeight="1" x14ac:dyDescent="0.25">
      <c r="B144" s="182" t="s">
        <v>140</v>
      </c>
      <c r="C144" s="182"/>
      <c r="D144" s="182"/>
      <c r="E144" s="182"/>
      <c r="F144" s="182"/>
      <c r="G144" s="182"/>
      <c r="H144" s="182"/>
      <c r="I144" s="182"/>
      <c r="J144" s="182"/>
      <c r="K144" s="182"/>
    </row>
    <row r="145" spans="2:11" ht="32.25" customHeight="1" x14ac:dyDescent="0.25">
      <c r="B145" s="182" t="s">
        <v>141</v>
      </c>
      <c r="C145" s="182"/>
      <c r="D145" s="182"/>
      <c r="E145" s="182"/>
      <c r="F145" s="182"/>
      <c r="G145" s="182"/>
      <c r="H145" s="182"/>
      <c r="I145" s="182"/>
      <c r="J145" s="182"/>
      <c r="K145" s="182"/>
    </row>
    <row r="146" spans="2:11" ht="32.25" customHeight="1" x14ac:dyDescent="0.25">
      <c r="B146" s="182" t="s">
        <v>142</v>
      </c>
      <c r="C146" s="182"/>
      <c r="D146" s="182"/>
      <c r="E146" s="182"/>
      <c r="F146" s="182"/>
      <c r="G146" s="182"/>
      <c r="H146" s="182"/>
      <c r="I146" s="182"/>
      <c r="J146" s="182"/>
      <c r="K146" s="182"/>
    </row>
    <row r="147" spans="2:11" ht="18" customHeight="1" x14ac:dyDescent="0.25">
      <c r="B147" s="182" t="s">
        <v>143</v>
      </c>
      <c r="C147" s="182"/>
      <c r="D147" s="182"/>
      <c r="E147" s="182"/>
      <c r="F147" s="182"/>
      <c r="G147" s="182"/>
      <c r="H147" s="182"/>
      <c r="I147" s="182"/>
      <c r="J147" s="182"/>
      <c r="K147" s="182"/>
    </row>
    <row r="148" spans="2:11" ht="18" customHeight="1" x14ac:dyDescent="0.25">
      <c r="B148" s="182" t="s">
        <v>144</v>
      </c>
      <c r="C148" s="182"/>
      <c r="D148" s="182"/>
      <c r="E148" s="182"/>
      <c r="F148" s="182"/>
      <c r="G148" s="182"/>
      <c r="H148" s="182"/>
      <c r="I148" s="182"/>
      <c r="J148" s="182"/>
      <c r="K148" s="182"/>
    </row>
    <row r="149" spans="2:11" ht="32.25" customHeight="1" x14ac:dyDescent="0.25">
      <c r="B149" s="182" t="s">
        <v>145</v>
      </c>
      <c r="C149" s="182"/>
      <c r="D149" s="182"/>
      <c r="E149" s="182"/>
      <c r="F149" s="182"/>
      <c r="G149" s="182"/>
      <c r="H149" s="182"/>
      <c r="I149" s="182"/>
      <c r="J149" s="182"/>
      <c r="K149" s="182"/>
    </row>
    <row r="150" spans="2:11" ht="18" customHeight="1" x14ac:dyDescent="0.25">
      <c r="B150" s="182" t="s">
        <v>146</v>
      </c>
      <c r="C150" s="182"/>
      <c r="D150" s="182"/>
      <c r="E150" s="182"/>
      <c r="F150" s="182"/>
      <c r="G150" s="182"/>
      <c r="H150" s="182"/>
      <c r="I150" s="182"/>
      <c r="J150" s="182"/>
      <c r="K150" s="182"/>
    </row>
    <row r="151" spans="2:11" ht="18" customHeight="1" x14ac:dyDescent="0.25">
      <c r="B151" s="182" t="s">
        <v>147</v>
      </c>
      <c r="C151" s="182"/>
      <c r="D151" s="182"/>
      <c r="E151" s="182"/>
      <c r="F151" s="182"/>
      <c r="G151" s="182"/>
      <c r="H151" s="182"/>
      <c r="I151" s="182"/>
      <c r="J151" s="182"/>
      <c r="K151" s="182"/>
    </row>
    <row r="152" spans="2:11" ht="32.25" customHeight="1" x14ac:dyDescent="0.25">
      <c r="B152" s="182" t="s">
        <v>148</v>
      </c>
      <c r="C152" s="182"/>
      <c r="D152" s="182"/>
      <c r="E152" s="182"/>
      <c r="F152" s="182"/>
      <c r="G152" s="182"/>
      <c r="H152" s="182"/>
      <c r="I152" s="182"/>
      <c r="J152" s="182"/>
      <c r="K152" s="182"/>
    </row>
    <row r="153" spans="2:11" ht="32.25" customHeight="1" x14ac:dyDescent="0.25">
      <c r="B153" s="182" t="s">
        <v>149</v>
      </c>
      <c r="C153" s="182"/>
      <c r="D153" s="182"/>
      <c r="E153" s="182"/>
      <c r="F153" s="182"/>
      <c r="G153" s="182"/>
      <c r="H153" s="182"/>
      <c r="I153" s="182"/>
      <c r="J153" s="182"/>
      <c r="K153" s="182"/>
    </row>
    <row r="154" spans="2:11" ht="32.25" customHeight="1" x14ac:dyDescent="0.25">
      <c r="B154" s="182" t="s">
        <v>150</v>
      </c>
      <c r="C154" s="182"/>
      <c r="D154" s="182"/>
      <c r="E154" s="182"/>
      <c r="F154" s="182"/>
      <c r="G154" s="182"/>
      <c r="H154" s="182"/>
      <c r="I154" s="182"/>
      <c r="J154" s="182"/>
      <c r="K154" s="182"/>
    </row>
    <row r="155" spans="2:11" ht="32.25" customHeight="1" x14ac:dyDescent="0.25">
      <c r="B155" s="182" t="s">
        <v>137</v>
      </c>
      <c r="C155" s="182"/>
      <c r="D155" s="182"/>
      <c r="E155" s="182"/>
      <c r="F155" s="182"/>
      <c r="G155" s="182"/>
      <c r="H155" s="182"/>
      <c r="I155" s="182"/>
      <c r="J155" s="182"/>
      <c r="K155" s="182"/>
    </row>
    <row r="156" spans="2:11" ht="26.25" customHeight="1" x14ac:dyDescent="0.25">
      <c r="B156" s="111" t="s">
        <v>151</v>
      </c>
    </row>
    <row r="157" spans="2:11" ht="47.25" customHeight="1" x14ac:dyDescent="0.25">
      <c r="B157" s="182" t="s">
        <v>152</v>
      </c>
      <c r="C157" s="182"/>
      <c r="D157" s="182"/>
      <c r="E157" s="182"/>
      <c r="F157" s="182"/>
      <c r="G157" s="182"/>
      <c r="H157" s="182"/>
      <c r="I157" s="182"/>
      <c r="J157" s="182"/>
      <c r="K157" s="182"/>
    </row>
    <row r="158" spans="2:11" ht="32.25" customHeight="1" x14ac:dyDescent="0.25">
      <c r="B158" s="182" t="s">
        <v>153</v>
      </c>
      <c r="C158" s="182"/>
      <c r="D158" s="182"/>
      <c r="E158" s="182"/>
      <c r="F158" s="182"/>
      <c r="G158" s="182"/>
      <c r="H158" s="182"/>
      <c r="I158" s="182"/>
      <c r="J158" s="182"/>
      <c r="K158" s="182"/>
    </row>
    <row r="159" spans="2:11" ht="49.5" customHeight="1" x14ac:dyDescent="0.25">
      <c r="B159" s="182" t="s">
        <v>154</v>
      </c>
      <c r="C159" s="182"/>
      <c r="D159" s="182"/>
      <c r="E159" s="182"/>
      <c r="F159" s="182"/>
      <c r="G159" s="182"/>
      <c r="H159" s="182"/>
      <c r="I159" s="182"/>
      <c r="J159" s="182"/>
      <c r="K159" s="182"/>
    </row>
    <row r="160" spans="2:11" ht="32.25" customHeight="1" x14ac:dyDescent="0.25">
      <c r="B160" s="182" t="s">
        <v>155</v>
      </c>
      <c r="C160" s="182"/>
      <c r="D160" s="182"/>
      <c r="E160" s="182"/>
      <c r="F160" s="182"/>
      <c r="G160" s="182"/>
      <c r="H160" s="182"/>
      <c r="I160" s="182"/>
      <c r="J160" s="182"/>
      <c r="K160" s="182"/>
    </row>
    <row r="161" spans="2:11" ht="32.25" customHeight="1" x14ac:dyDescent="0.25">
      <c r="B161" s="182" t="s">
        <v>156</v>
      </c>
      <c r="C161" s="182"/>
      <c r="D161" s="182"/>
      <c r="E161" s="182"/>
      <c r="F161" s="182"/>
      <c r="G161" s="182"/>
      <c r="H161" s="182"/>
      <c r="I161" s="182"/>
      <c r="J161" s="182"/>
      <c r="K161" s="182"/>
    </row>
    <row r="162" spans="2:11" ht="32.25" customHeight="1" x14ac:dyDescent="0.25">
      <c r="B162" s="182" t="s">
        <v>157</v>
      </c>
      <c r="C162" s="182"/>
      <c r="D162" s="182"/>
      <c r="E162" s="182"/>
      <c r="F162" s="182"/>
      <c r="G162" s="182"/>
      <c r="H162" s="182"/>
      <c r="I162" s="182"/>
      <c r="J162" s="182"/>
      <c r="K162" s="182"/>
    </row>
    <row r="163" spans="2:11" ht="32.25" customHeight="1" x14ac:dyDescent="0.25">
      <c r="B163" s="182" t="s">
        <v>158</v>
      </c>
      <c r="C163" s="182"/>
      <c r="D163" s="182"/>
      <c r="E163" s="182"/>
      <c r="F163" s="182"/>
      <c r="G163" s="182"/>
      <c r="H163" s="182"/>
      <c r="I163" s="182"/>
      <c r="J163" s="182"/>
      <c r="K163" s="182"/>
    </row>
    <row r="164" spans="2:11" ht="60.75" customHeight="1" x14ac:dyDescent="0.25">
      <c r="B164" s="182" t="s">
        <v>159</v>
      </c>
      <c r="C164" s="182"/>
      <c r="D164" s="182"/>
      <c r="E164" s="182"/>
      <c r="F164" s="182"/>
      <c r="G164" s="182"/>
      <c r="H164" s="182"/>
      <c r="I164" s="182"/>
      <c r="J164" s="182"/>
      <c r="K164" s="182"/>
    </row>
    <row r="165" spans="2:11" ht="26.25" customHeight="1" x14ac:dyDescent="0.25">
      <c r="B165" s="111" t="s">
        <v>160</v>
      </c>
    </row>
    <row r="166" spans="2:11" ht="32.25" customHeight="1" x14ac:dyDescent="0.25">
      <c r="B166" s="182" t="s">
        <v>161</v>
      </c>
      <c r="C166" s="182"/>
      <c r="D166" s="182"/>
      <c r="E166" s="182"/>
      <c r="F166" s="182"/>
      <c r="G166" s="182"/>
      <c r="H166" s="182"/>
      <c r="I166" s="182"/>
      <c r="J166" s="182"/>
      <c r="K166" s="182"/>
    </row>
    <row r="167" spans="2:11" ht="32.25" customHeight="1" x14ac:dyDescent="0.25">
      <c r="B167" s="182" t="s">
        <v>162</v>
      </c>
      <c r="C167" s="182"/>
      <c r="D167" s="182"/>
      <c r="E167" s="182"/>
      <c r="F167" s="182"/>
      <c r="G167" s="182"/>
      <c r="H167" s="182"/>
      <c r="I167" s="182"/>
      <c r="J167" s="182"/>
      <c r="K167" s="182"/>
    </row>
    <row r="168" spans="2:11" ht="32.25" customHeight="1" x14ac:dyDescent="0.25">
      <c r="B168" s="182" t="s">
        <v>163</v>
      </c>
      <c r="C168" s="182"/>
      <c r="D168" s="182"/>
      <c r="E168" s="182"/>
      <c r="F168" s="182"/>
      <c r="G168" s="182"/>
      <c r="H168" s="182"/>
      <c r="I168" s="182"/>
      <c r="J168" s="182"/>
      <c r="K168" s="182"/>
    </row>
    <row r="169" spans="2:11" ht="15.75" customHeight="1" x14ac:dyDescent="0.25">
      <c r="B169" s="182" t="s">
        <v>164</v>
      </c>
      <c r="C169" s="182"/>
      <c r="D169" s="182"/>
      <c r="E169" s="182"/>
      <c r="F169" s="182"/>
      <c r="G169" s="182"/>
      <c r="H169" s="182"/>
      <c r="I169" s="182"/>
      <c r="J169" s="182"/>
      <c r="K169" s="182"/>
    </row>
    <row r="170" spans="2:11" ht="26.25" customHeight="1" x14ac:dyDescent="0.25">
      <c r="B170" s="111" t="s">
        <v>165</v>
      </c>
    </row>
    <row r="171" spans="2:11" ht="16.5" customHeight="1" x14ac:dyDescent="0.25">
      <c r="B171" s="182" t="s">
        <v>166</v>
      </c>
      <c r="C171" s="182"/>
      <c r="D171" s="182"/>
      <c r="E171" s="182"/>
      <c r="F171" s="182"/>
      <c r="G171" s="182"/>
      <c r="H171" s="182"/>
      <c r="I171" s="182"/>
      <c r="J171" s="182"/>
      <c r="K171" s="182"/>
    </row>
    <row r="172" spans="2:11" ht="32.25" customHeight="1" x14ac:dyDescent="0.25">
      <c r="B172" s="182" t="s">
        <v>167</v>
      </c>
      <c r="C172" s="182"/>
      <c r="D172" s="182"/>
      <c r="E172" s="182"/>
      <c r="F172" s="182"/>
      <c r="G172" s="182"/>
      <c r="H172" s="182"/>
      <c r="I172" s="182"/>
      <c r="J172" s="182"/>
      <c r="K172" s="182"/>
    </row>
    <row r="173" spans="2:11" ht="45.75" customHeight="1" x14ac:dyDescent="0.25">
      <c r="B173" s="182" t="s">
        <v>168</v>
      </c>
      <c r="C173" s="182"/>
      <c r="D173" s="182"/>
      <c r="E173" s="182"/>
      <c r="F173" s="182"/>
      <c r="G173" s="182"/>
      <c r="H173" s="182"/>
      <c r="I173" s="182"/>
      <c r="J173" s="182"/>
      <c r="K173" s="182"/>
    </row>
    <row r="174" spans="2:11" ht="13.5" customHeight="1" x14ac:dyDescent="0.25">
      <c r="B174" s="111" t="s">
        <v>169</v>
      </c>
    </row>
    <row r="175" spans="2:11" ht="32.25" customHeight="1" x14ac:dyDescent="0.25">
      <c r="B175" s="182" t="s">
        <v>170</v>
      </c>
      <c r="C175" s="182"/>
      <c r="D175" s="182"/>
      <c r="E175" s="182"/>
      <c r="F175" s="182"/>
      <c r="G175" s="182"/>
      <c r="H175" s="182"/>
      <c r="I175" s="182"/>
      <c r="J175" s="182"/>
      <c r="K175" s="182"/>
    </row>
    <row r="176" spans="2:11" ht="32.25" customHeight="1" x14ac:dyDescent="0.25">
      <c r="B176" s="182" t="s">
        <v>171</v>
      </c>
      <c r="C176" s="182"/>
      <c r="D176" s="182"/>
      <c r="E176" s="182"/>
      <c r="F176" s="182"/>
      <c r="G176" s="182"/>
      <c r="H176" s="182"/>
      <c r="I176" s="182"/>
      <c r="J176" s="182"/>
      <c r="K176" s="182"/>
    </row>
    <row r="177" spans="2:11" ht="32.25" customHeight="1" x14ac:dyDescent="0.25">
      <c r="B177" s="182" t="s">
        <v>172</v>
      </c>
      <c r="C177" s="182"/>
      <c r="D177" s="182"/>
      <c r="E177" s="182"/>
      <c r="F177" s="182"/>
      <c r="G177" s="182"/>
      <c r="H177" s="182"/>
      <c r="I177" s="182"/>
      <c r="J177" s="182"/>
      <c r="K177" s="182"/>
    </row>
    <row r="178" spans="2:11" ht="19.5" customHeight="1" x14ac:dyDescent="0.25">
      <c r="B178" s="182" t="s">
        <v>173</v>
      </c>
      <c r="C178" s="182"/>
      <c r="D178" s="182"/>
      <c r="E178" s="182"/>
      <c r="F178" s="182"/>
      <c r="G178" s="182"/>
      <c r="H178" s="182"/>
      <c r="I178" s="182"/>
      <c r="J178" s="182"/>
      <c r="K178" s="182"/>
    </row>
    <row r="179" spans="2:11" ht="13.5" customHeight="1" x14ac:dyDescent="0.25">
      <c r="B179" s="111" t="s">
        <v>174</v>
      </c>
    </row>
    <row r="180" spans="2:11" ht="15" customHeight="1" x14ac:dyDescent="0.25">
      <c r="B180" s="182" t="s">
        <v>175</v>
      </c>
      <c r="C180" s="182"/>
      <c r="D180" s="182"/>
      <c r="E180" s="182"/>
      <c r="F180" s="182"/>
      <c r="G180" s="182"/>
      <c r="H180" s="182"/>
      <c r="I180" s="182"/>
      <c r="J180" s="182"/>
      <c r="K180" s="182"/>
    </row>
    <row r="181" spans="2:11" ht="15" customHeight="1" x14ac:dyDescent="0.25">
      <c r="B181" s="182" t="s">
        <v>176</v>
      </c>
      <c r="C181" s="182"/>
      <c r="D181" s="182"/>
      <c r="E181" s="182"/>
      <c r="F181" s="182"/>
      <c r="G181" s="182"/>
      <c r="H181" s="182"/>
      <c r="I181" s="182"/>
      <c r="J181" s="182"/>
      <c r="K181" s="182"/>
    </row>
    <row r="182" spans="2:11" ht="15" customHeight="1" x14ac:dyDescent="0.25">
      <c r="B182" s="182" t="s">
        <v>177</v>
      </c>
      <c r="C182" s="182"/>
      <c r="D182" s="182"/>
      <c r="E182" s="182"/>
      <c r="F182" s="182"/>
      <c r="G182" s="182"/>
      <c r="H182" s="182"/>
      <c r="I182" s="182"/>
      <c r="J182" s="182"/>
      <c r="K182" s="182"/>
    </row>
    <row r="183" spans="2:11" ht="15" customHeight="1" x14ac:dyDescent="0.25">
      <c r="B183" s="182" t="s">
        <v>178</v>
      </c>
      <c r="C183" s="182"/>
      <c r="D183" s="182"/>
      <c r="E183" s="182"/>
      <c r="F183" s="182"/>
      <c r="G183" s="182"/>
      <c r="H183" s="182"/>
      <c r="I183" s="182"/>
      <c r="J183" s="182"/>
      <c r="K183" s="182"/>
    </row>
    <row r="184" spans="2:11" ht="47.25" customHeight="1" x14ac:dyDescent="0.25">
      <c r="B184" s="182" t="s">
        <v>179</v>
      </c>
      <c r="C184" s="182"/>
      <c r="D184" s="182"/>
      <c r="E184" s="182"/>
      <c r="F184" s="182"/>
      <c r="G184" s="182"/>
      <c r="H184" s="182"/>
      <c r="I184" s="182"/>
      <c r="J184" s="182"/>
      <c r="K184" s="182"/>
    </row>
    <row r="185" spans="2:11" ht="32.25" customHeight="1" x14ac:dyDescent="0.25">
      <c r="B185" s="182" t="s">
        <v>180</v>
      </c>
      <c r="C185" s="182"/>
      <c r="D185" s="182"/>
      <c r="E185" s="182"/>
      <c r="F185" s="182"/>
      <c r="G185" s="182"/>
      <c r="H185" s="182"/>
      <c r="I185" s="182"/>
      <c r="J185" s="182"/>
      <c r="K185" s="182"/>
    </row>
    <row r="186" spans="2:11" ht="32.25" customHeight="1" x14ac:dyDescent="0.25">
      <c r="B186" s="182" t="s">
        <v>181</v>
      </c>
      <c r="C186" s="182"/>
      <c r="D186" s="182"/>
      <c r="E186" s="182"/>
      <c r="F186" s="182"/>
      <c r="G186" s="182"/>
      <c r="H186" s="182"/>
      <c r="I186" s="182"/>
      <c r="J186" s="182"/>
      <c r="K186" s="182"/>
    </row>
    <row r="187" spans="2:11" ht="32.25" customHeight="1" x14ac:dyDescent="0.25">
      <c r="B187" s="182" t="s">
        <v>182</v>
      </c>
      <c r="C187" s="182"/>
      <c r="D187" s="182"/>
      <c r="E187" s="182"/>
      <c r="F187" s="182"/>
      <c r="G187" s="182"/>
      <c r="H187" s="182"/>
      <c r="I187" s="182"/>
      <c r="J187" s="182"/>
      <c r="K187" s="182"/>
    </row>
    <row r="188" spans="2:11" ht="16.5" customHeight="1" x14ac:dyDescent="0.25">
      <c r="B188" s="182" t="s">
        <v>183</v>
      </c>
      <c r="C188" s="182"/>
      <c r="D188" s="182"/>
      <c r="E188" s="182"/>
      <c r="F188" s="182"/>
      <c r="G188" s="182"/>
      <c r="H188" s="182"/>
      <c r="I188" s="182"/>
      <c r="J188" s="182"/>
      <c r="K188" s="182"/>
    </row>
    <row r="189" spans="2:11" ht="16.5" customHeight="1" x14ac:dyDescent="0.25">
      <c r="B189" s="182" t="s">
        <v>184</v>
      </c>
      <c r="C189" s="182"/>
      <c r="D189" s="182"/>
      <c r="E189" s="182"/>
      <c r="F189" s="182"/>
      <c r="G189" s="182"/>
      <c r="H189" s="182"/>
      <c r="I189" s="182"/>
      <c r="J189" s="182"/>
      <c r="K189" s="182"/>
    </row>
    <row r="190" spans="2:11" ht="18.75" customHeight="1" x14ac:dyDescent="0.25">
      <c r="B190" s="182" t="s">
        <v>185</v>
      </c>
      <c r="C190" s="182"/>
      <c r="D190" s="182"/>
      <c r="E190" s="182"/>
      <c r="F190" s="182"/>
      <c r="G190" s="182"/>
      <c r="H190" s="182"/>
      <c r="I190" s="182"/>
      <c r="J190" s="182"/>
      <c r="K190" s="182"/>
    </row>
    <row r="191" spans="2:11" ht="32.25" customHeight="1" x14ac:dyDescent="0.25">
      <c r="B191" s="182" t="s">
        <v>186</v>
      </c>
      <c r="C191" s="182"/>
      <c r="D191" s="182"/>
      <c r="E191" s="182"/>
      <c r="F191" s="182"/>
      <c r="G191" s="182"/>
      <c r="H191" s="182"/>
      <c r="I191" s="182"/>
      <c r="J191" s="182"/>
      <c r="K191" s="182"/>
    </row>
    <row r="192" spans="2:11" ht="17.25" customHeight="1" x14ac:dyDescent="0.25">
      <c r="B192" s="182" t="s">
        <v>187</v>
      </c>
      <c r="C192" s="182"/>
      <c r="D192" s="182"/>
      <c r="E192" s="182"/>
      <c r="F192" s="182"/>
      <c r="G192" s="182"/>
      <c r="H192" s="182"/>
      <c r="I192" s="182"/>
      <c r="J192" s="182"/>
      <c r="K192" s="182"/>
    </row>
    <row r="193" spans="2:11" ht="13.5" customHeight="1" x14ac:dyDescent="0.25">
      <c r="B193" s="111" t="s">
        <v>188</v>
      </c>
    </row>
    <row r="194" spans="2:11" ht="48" customHeight="1" x14ac:dyDescent="0.25">
      <c r="B194" s="182" t="s">
        <v>189</v>
      </c>
      <c r="C194" s="182"/>
      <c r="D194" s="182"/>
      <c r="E194" s="182"/>
      <c r="F194" s="182"/>
      <c r="G194" s="182"/>
      <c r="H194" s="182"/>
      <c r="I194" s="182"/>
      <c r="J194" s="182"/>
      <c r="K194" s="182"/>
    </row>
    <row r="195" spans="2:11" ht="32.25" customHeight="1" x14ac:dyDescent="0.25">
      <c r="B195" s="182" t="s">
        <v>190</v>
      </c>
      <c r="C195" s="182"/>
      <c r="D195" s="182"/>
      <c r="E195" s="182"/>
      <c r="F195" s="182"/>
      <c r="G195" s="182"/>
      <c r="H195" s="182"/>
      <c r="I195" s="182"/>
      <c r="J195" s="182"/>
      <c r="K195" s="182"/>
    </row>
    <row r="196" spans="2:11" ht="21" customHeight="1" x14ac:dyDescent="0.25">
      <c r="B196" s="182" t="s">
        <v>191</v>
      </c>
      <c r="C196" s="182"/>
      <c r="D196" s="182"/>
      <c r="E196" s="182"/>
      <c r="F196" s="182"/>
      <c r="G196" s="182"/>
      <c r="H196" s="182"/>
      <c r="I196" s="182"/>
      <c r="J196" s="182"/>
      <c r="K196" s="182"/>
    </row>
    <row r="197" spans="2:11" ht="21" customHeight="1" x14ac:dyDescent="0.25">
      <c r="B197" s="110"/>
      <c r="C197" s="110"/>
      <c r="D197" s="110"/>
      <c r="E197" s="110"/>
      <c r="F197" s="110"/>
      <c r="G197" s="110"/>
      <c r="H197" s="110"/>
      <c r="I197" s="110"/>
      <c r="J197" s="110"/>
      <c r="K197" s="110"/>
    </row>
    <row r="198" spans="2:11" ht="21" customHeight="1" x14ac:dyDescent="0.25">
      <c r="B198" s="110"/>
      <c r="C198" s="110"/>
      <c r="D198" s="110"/>
      <c r="E198" s="110"/>
      <c r="F198" s="110"/>
      <c r="G198" s="110"/>
      <c r="H198" s="110"/>
      <c r="I198" s="110"/>
      <c r="J198" s="110"/>
      <c r="K198" s="110"/>
    </row>
    <row r="199" spans="2:11" ht="21" customHeight="1" x14ac:dyDescent="0.25">
      <c r="B199" s="110"/>
      <c r="C199" s="110"/>
      <c r="D199" s="110"/>
      <c r="E199" s="110"/>
      <c r="F199" s="110"/>
      <c r="G199" s="110"/>
      <c r="H199" s="110"/>
      <c r="I199" s="110"/>
      <c r="J199" s="110"/>
      <c r="K199" s="110"/>
    </row>
    <row r="200" spans="2:11" s="112" customFormat="1" ht="26.25" customHeight="1" x14ac:dyDescent="0.3">
      <c r="B200" s="114" t="s">
        <v>192</v>
      </c>
      <c r="C200" s="115"/>
      <c r="D200" s="115"/>
      <c r="E200" s="115"/>
      <c r="F200" s="115"/>
      <c r="G200" s="115"/>
      <c r="H200" s="115"/>
      <c r="I200" s="115"/>
      <c r="J200" s="115"/>
      <c r="K200" s="115"/>
    </row>
    <row r="201" spans="2:11" ht="76.5" customHeight="1" x14ac:dyDescent="0.25">
      <c r="B201" s="182" t="s">
        <v>193</v>
      </c>
      <c r="C201" s="182"/>
      <c r="D201" s="182"/>
      <c r="E201" s="182"/>
      <c r="F201" s="182"/>
      <c r="G201" s="182"/>
      <c r="H201" s="182"/>
      <c r="I201" s="182"/>
      <c r="J201" s="182"/>
      <c r="K201" s="182"/>
    </row>
    <row r="202" spans="2:11" ht="48.75" customHeight="1" x14ac:dyDescent="0.25">
      <c r="B202" s="182" t="s">
        <v>194</v>
      </c>
      <c r="C202" s="182"/>
      <c r="D202" s="182"/>
      <c r="E202" s="182"/>
      <c r="F202" s="182"/>
      <c r="G202" s="182"/>
      <c r="H202" s="182"/>
      <c r="I202" s="182"/>
      <c r="J202" s="182"/>
      <c r="K202" s="182"/>
    </row>
    <row r="203" spans="2:11" ht="46.5" customHeight="1" x14ac:dyDescent="0.25">
      <c r="B203" s="182" t="s">
        <v>195</v>
      </c>
      <c r="C203" s="182"/>
      <c r="D203" s="182"/>
      <c r="E203" s="182"/>
      <c r="F203" s="182"/>
      <c r="G203" s="182"/>
      <c r="H203" s="182"/>
      <c r="I203" s="182"/>
      <c r="J203" s="182"/>
      <c r="K203" s="182"/>
    </row>
    <row r="204" spans="2:11" ht="31.5" customHeight="1" x14ac:dyDescent="0.25">
      <c r="B204" s="182" t="s">
        <v>196</v>
      </c>
      <c r="C204" s="182"/>
      <c r="D204" s="182"/>
      <c r="E204" s="182"/>
      <c r="F204" s="182"/>
      <c r="G204" s="182"/>
      <c r="H204" s="182"/>
      <c r="I204" s="182"/>
      <c r="J204" s="182"/>
      <c r="K204" s="182"/>
    </row>
    <row r="205" spans="2:11" ht="32.25" customHeight="1" x14ac:dyDescent="0.25">
      <c r="B205" s="182" t="s">
        <v>197</v>
      </c>
      <c r="C205" s="182"/>
      <c r="D205" s="182"/>
      <c r="E205" s="182"/>
      <c r="F205" s="182"/>
      <c r="G205" s="182"/>
      <c r="H205" s="182"/>
      <c r="I205" s="182"/>
      <c r="J205" s="182"/>
      <c r="K205" s="182"/>
    </row>
    <row r="206" spans="2:11" ht="32.25" customHeight="1" x14ac:dyDescent="0.25">
      <c r="B206" s="182" t="s">
        <v>198</v>
      </c>
      <c r="C206" s="182"/>
      <c r="D206" s="182"/>
      <c r="E206" s="182"/>
      <c r="F206" s="182"/>
      <c r="G206" s="182"/>
      <c r="H206" s="182"/>
      <c r="I206" s="182"/>
      <c r="J206" s="182"/>
      <c r="K206" s="182"/>
    </row>
    <row r="207" spans="2:11" s="112" customFormat="1" ht="26.25" customHeight="1" x14ac:dyDescent="0.3">
      <c r="B207" s="114" t="s">
        <v>199</v>
      </c>
      <c r="C207" s="115"/>
      <c r="D207" s="115"/>
      <c r="E207" s="115"/>
      <c r="F207" s="115"/>
      <c r="G207" s="115"/>
      <c r="H207" s="115"/>
      <c r="I207" s="115"/>
      <c r="J207" s="115"/>
      <c r="K207" s="115"/>
    </row>
    <row r="208" spans="2:11" ht="32.25" customHeight="1" x14ac:dyDescent="0.25">
      <c r="B208" s="182" t="s">
        <v>200</v>
      </c>
      <c r="C208" s="182"/>
      <c r="D208" s="182"/>
      <c r="E208" s="182"/>
      <c r="F208" s="182"/>
      <c r="G208" s="182"/>
      <c r="H208" s="182"/>
      <c r="I208" s="182"/>
      <c r="J208" s="182"/>
      <c r="K208" s="182"/>
    </row>
    <row r="209" spans="2:11" ht="32.25" customHeight="1" x14ac:dyDescent="0.25">
      <c r="B209" s="182" t="s">
        <v>201</v>
      </c>
      <c r="C209" s="182"/>
      <c r="D209" s="182"/>
      <c r="E209" s="182"/>
      <c r="F209" s="182"/>
      <c r="G209" s="182"/>
      <c r="H209" s="182"/>
      <c r="I209" s="182"/>
      <c r="J209" s="182"/>
      <c r="K209" s="182"/>
    </row>
    <row r="210" spans="2:11" ht="47.25" customHeight="1" x14ac:dyDescent="0.25">
      <c r="B210" s="182" t="s">
        <v>202</v>
      </c>
      <c r="C210" s="182"/>
      <c r="D210" s="182"/>
      <c r="E210" s="182"/>
      <c r="F210" s="182"/>
      <c r="G210" s="182"/>
      <c r="H210" s="182"/>
      <c r="I210" s="182"/>
      <c r="J210" s="182"/>
      <c r="K210" s="182"/>
    </row>
    <row r="211" spans="2:11" ht="15.75" customHeight="1" x14ac:dyDescent="0.25">
      <c r="B211" s="182" t="s">
        <v>203</v>
      </c>
      <c r="C211" s="182"/>
      <c r="D211" s="182"/>
      <c r="E211" s="182"/>
      <c r="F211" s="182"/>
      <c r="G211" s="182"/>
      <c r="H211" s="182"/>
      <c r="I211" s="182"/>
      <c r="J211" s="182"/>
      <c r="K211" s="182"/>
    </row>
    <row r="212" spans="2:11" ht="15" customHeight="1" x14ac:dyDescent="0.25">
      <c r="B212" s="182" t="s">
        <v>204</v>
      </c>
      <c r="C212" s="182"/>
      <c r="D212" s="182"/>
      <c r="E212" s="182"/>
      <c r="F212" s="182"/>
      <c r="G212" s="182"/>
      <c r="H212" s="182"/>
      <c r="I212" s="182"/>
      <c r="J212" s="182"/>
      <c r="K212" s="182"/>
    </row>
    <row r="213" spans="2:11" ht="32.25" customHeight="1" x14ac:dyDescent="0.25">
      <c r="B213" s="182" t="s">
        <v>205</v>
      </c>
      <c r="C213" s="182"/>
      <c r="D213" s="182"/>
      <c r="E213" s="182"/>
      <c r="F213" s="182"/>
      <c r="G213" s="182"/>
      <c r="H213" s="182"/>
      <c r="I213" s="182"/>
      <c r="J213" s="182"/>
      <c r="K213" s="182"/>
    </row>
    <row r="214" spans="2:11" ht="32.25" customHeight="1" x14ac:dyDescent="0.25">
      <c r="B214" s="182" t="s">
        <v>206</v>
      </c>
      <c r="C214" s="182"/>
      <c r="D214" s="182"/>
      <c r="E214" s="182"/>
      <c r="F214" s="182"/>
      <c r="G214" s="182"/>
      <c r="H214" s="182"/>
      <c r="I214" s="182"/>
      <c r="J214" s="182"/>
      <c r="K214" s="182"/>
    </row>
    <row r="215" spans="2:11" ht="18.75" customHeight="1" x14ac:dyDescent="0.25">
      <c r="B215" s="182" t="s">
        <v>207</v>
      </c>
      <c r="C215" s="182"/>
      <c r="D215" s="182"/>
      <c r="E215" s="182"/>
      <c r="F215" s="182"/>
      <c r="G215" s="182"/>
      <c r="H215" s="182"/>
      <c r="I215" s="182"/>
      <c r="J215" s="182"/>
      <c r="K215" s="182"/>
    </row>
    <row r="216" spans="2:11" ht="45.75" customHeight="1" x14ac:dyDescent="0.25">
      <c r="B216" s="182" t="s">
        <v>208</v>
      </c>
      <c r="C216" s="182"/>
      <c r="D216" s="182"/>
      <c r="E216" s="182"/>
      <c r="F216" s="182"/>
      <c r="G216" s="182"/>
      <c r="H216" s="182"/>
      <c r="I216" s="182"/>
      <c r="J216" s="182"/>
      <c r="K216" s="182"/>
    </row>
    <row r="217" spans="2:11" ht="75.75" customHeight="1" x14ac:dyDescent="0.25">
      <c r="B217" s="182" t="s">
        <v>209</v>
      </c>
      <c r="C217" s="182"/>
      <c r="D217" s="182"/>
      <c r="E217" s="182"/>
      <c r="F217" s="182"/>
      <c r="G217" s="182"/>
      <c r="H217" s="182"/>
      <c r="I217" s="182"/>
      <c r="J217" s="182"/>
      <c r="K217" s="182"/>
    </row>
    <row r="218" spans="2:11" ht="31.5" customHeight="1" x14ac:dyDescent="0.25">
      <c r="B218" s="182" t="s">
        <v>210</v>
      </c>
      <c r="C218" s="182"/>
      <c r="D218" s="182"/>
      <c r="E218" s="182"/>
      <c r="F218" s="182"/>
      <c r="G218" s="182"/>
      <c r="H218" s="182"/>
      <c r="I218" s="182"/>
      <c r="J218" s="182"/>
      <c r="K218" s="182"/>
    </row>
    <row r="219" spans="2:11" ht="48.75" customHeight="1" x14ac:dyDescent="0.25">
      <c r="B219" s="182" t="s">
        <v>211</v>
      </c>
      <c r="C219" s="182"/>
      <c r="D219" s="182"/>
      <c r="E219" s="182"/>
      <c r="F219" s="182"/>
      <c r="G219" s="182"/>
      <c r="H219" s="182"/>
      <c r="I219" s="182"/>
      <c r="J219" s="182"/>
      <c r="K219" s="182"/>
    </row>
    <row r="220" spans="2:11" ht="32.25" customHeight="1" x14ac:dyDescent="0.25">
      <c r="B220" s="182" t="s">
        <v>212</v>
      </c>
      <c r="C220" s="182"/>
      <c r="D220" s="182"/>
      <c r="E220" s="182"/>
      <c r="F220" s="182"/>
      <c r="G220" s="182"/>
      <c r="H220" s="182"/>
      <c r="I220" s="182"/>
      <c r="J220" s="182"/>
      <c r="K220" s="182"/>
    </row>
    <row r="221" spans="2:11" ht="32.25" customHeight="1" x14ac:dyDescent="0.25">
      <c r="B221" s="182" t="s">
        <v>213</v>
      </c>
      <c r="C221" s="182"/>
      <c r="D221" s="182"/>
      <c r="E221" s="182"/>
      <c r="F221" s="182"/>
      <c r="G221" s="182"/>
      <c r="H221" s="182"/>
      <c r="I221" s="182"/>
      <c r="J221" s="182"/>
      <c r="K221" s="182"/>
    </row>
    <row r="222" spans="2:11" ht="32.25" customHeight="1" x14ac:dyDescent="0.25">
      <c r="B222" s="182" t="s">
        <v>214</v>
      </c>
      <c r="C222" s="182"/>
      <c r="D222" s="182"/>
      <c r="E222" s="182"/>
      <c r="F222" s="182"/>
      <c r="G222" s="182"/>
      <c r="H222" s="182"/>
      <c r="I222" s="182"/>
      <c r="J222" s="182"/>
      <c r="K222" s="182"/>
    </row>
    <row r="223" spans="2:11" s="112" customFormat="1" ht="26.25" customHeight="1" x14ac:dyDescent="0.3">
      <c r="B223" s="114" t="s">
        <v>215</v>
      </c>
      <c r="C223" s="115"/>
      <c r="D223" s="115"/>
      <c r="E223" s="115"/>
      <c r="F223" s="115"/>
      <c r="G223" s="115"/>
      <c r="H223" s="115"/>
      <c r="I223" s="115"/>
      <c r="J223" s="115"/>
      <c r="K223" s="115"/>
    </row>
    <row r="224" spans="2:11" ht="32.25" customHeight="1" x14ac:dyDescent="0.25">
      <c r="B224" s="182" t="s">
        <v>216</v>
      </c>
      <c r="C224" s="182"/>
      <c r="D224" s="182"/>
      <c r="E224" s="182"/>
      <c r="F224" s="182"/>
      <c r="G224" s="182"/>
      <c r="H224" s="182"/>
      <c r="I224" s="182"/>
      <c r="J224" s="182"/>
      <c r="K224" s="182"/>
    </row>
    <row r="225" spans="2:11" ht="107.25" customHeight="1" x14ac:dyDescent="0.25">
      <c r="B225" s="182" t="s">
        <v>217</v>
      </c>
      <c r="C225" s="182"/>
      <c r="D225" s="182"/>
      <c r="E225" s="182"/>
      <c r="F225" s="182"/>
      <c r="G225" s="182"/>
      <c r="H225" s="182"/>
      <c r="I225" s="182"/>
      <c r="J225" s="182"/>
      <c r="K225" s="182"/>
    </row>
    <row r="226" spans="2:11" ht="45" customHeight="1" x14ac:dyDescent="0.25">
      <c r="B226" s="182" t="s">
        <v>218</v>
      </c>
      <c r="C226" s="182"/>
      <c r="D226" s="182"/>
      <c r="E226" s="182"/>
      <c r="F226" s="182"/>
      <c r="G226" s="182"/>
      <c r="H226" s="182"/>
      <c r="I226" s="182"/>
      <c r="J226" s="182"/>
      <c r="K226" s="182"/>
    </row>
    <row r="227" spans="2:11" ht="45.75" customHeight="1" x14ac:dyDescent="0.25">
      <c r="B227" s="182" t="s">
        <v>219</v>
      </c>
      <c r="C227" s="182"/>
      <c r="D227" s="182"/>
      <c r="E227" s="182"/>
      <c r="F227" s="182"/>
      <c r="G227" s="182"/>
      <c r="H227" s="182"/>
      <c r="I227" s="182"/>
      <c r="J227" s="182"/>
      <c r="K227" s="182"/>
    </row>
    <row r="228" spans="2:11" s="112" customFormat="1" ht="26.25" customHeight="1" x14ac:dyDescent="0.3">
      <c r="B228" s="114" t="s">
        <v>220</v>
      </c>
      <c r="C228" s="115"/>
      <c r="D228" s="115"/>
      <c r="E228" s="115"/>
      <c r="F228" s="115"/>
      <c r="G228" s="115"/>
      <c r="H228" s="115"/>
      <c r="I228" s="115"/>
      <c r="J228" s="115"/>
      <c r="K228" s="115"/>
    </row>
    <row r="229" spans="2:11" ht="32.25" customHeight="1" x14ac:dyDescent="0.25">
      <c r="B229" s="182" t="s">
        <v>221</v>
      </c>
      <c r="C229" s="182"/>
      <c r="D229" s="182"/>
      <c r="E229" s="182"/>
      <c r="F229" s="182"/>
      <c r="G229" s="182"/>
      <c r="H229" s="182"/>
      <c r="I229" s="182"/>
      <c r="J229" s="182"/>
      <c r="K229" s="182"/>
    </row>
    <row r="230" spans="2:11" ht="62.25" customHeight="1" x14ac:dyDescent="0.25">
      <c r="B230" s="182" t="s">
        <v>222</v>
      </c>
      <c r="C230" s="182"/>
      <c r="D230" s="182"/>
      <c r="E230" s="182"/>
      <c r="F230" s="182"/>
      <c r="G230" s="182"/>
      <c r="H230" s="182"/>
      <c r="I230" s="182"/>
      <c r="J230" s="182"/>
      <c r="K230" s="182"/>
    </row>
    <row r="231" spans="2:11" ht="32.25" customHeight="1" x14ac:dyDescent="0.25">
      <c r="B231" s="182" t="s">
        <v>223</v>
      </c>
      <c r="C231" s="182"/>
      <c r="D231" s="182"/>
      <c r="E231" s="182"/>
      <c r="F231" s="182"/>
      <c r="G231" s="182"/>
      <c r="H231" s="182"/>
      <c r="I231" s="182"/>
      <c r="J231" s="182"/>
      <c r="K231" s="182"/>
    </row>
    <row r="232" spans="2:11" ht="32.25" customHeight="1" x14ac:dyDescent="0.25">
      <c r="B232" s="182" t="s">
        <v>224</v>
      </c>
      <c r="C232" s="182"/>
      <c r="D232" s="182"/>
      <c r="E232" s="182"/>
      <c r="F232" s="182"/>
      <c r="G232" s="182"/>
      <c r="H232" s="182"/>
      <c r="I232" s="182"/>
      <c r="J232" s="182"/>
      <c r="K232" s="182"/>
    </row>
    <row r="233" spans="2:11" ht="32.25" customHeight="1" x14ac:dyDescent="0.25">
      <c r="B233" s="182" t="s">
        <v>225</v>
      </c>
      <c r="C233" s="182"/>
      <c r="D233" s="182"/>
      <c r="E233" s="182"/>
      <c r="F233" s="182"/>
      <c r="G233" s="182"/>
      <c r="H233" s="182"/>
      <c r="I233" s="182"/>
      <c r="J233" s="182"/>
      <c r="K233" s="182"/>
    </row>
    <row r="234" spans="2:11" ht="32.25" customHeight="1" x14ac:dyDescent="0.25">
      <c r="B234" s="182" t="s">
        <v>226</v>
      </c>
      <c r="C234" s="182"/>
      <c r="D234" s="182"/>
      <c r="E234" s="182"/>
      <c r="F234" s="182"/>
      <c r="G234" s="182"/>
      <c r="H234" s="182"/>
      <c r="I234" s="182"/>
      <c r="J234" s="182"/>
      <c r="K234" s="182"/>
    </row>
    <row r="235" spans="2:11" ht="32.25" customHeight="1" x14ac:dyDescent="0.25">
      <c r="B235" s="182" t="s">
        <v>227</v>
      </c>
      <c r="C235" s="182"/>
      <c r="D235" s="182"/>
      <c r="E235" s="182"/>
      <c r="F235" s="182"/>
      <c r="G235" s="182"/>
      <c r="H235" s="182"/>
      <c r="I235" s="182"/>
      <c r="J235" s="182"/>
      <c r="K235" s="182"/>
    </row>
    <row r="236" spans="2:11" ht="32.25" customHeight="1" x14ac:dyDescent="0.25">
      <c r="B236" s="182" t="s">
        <v>228</v>
      </c>
      <c r="C236" s="182"/>
      <c r="D236" s="182"/>
      <c r="E236" s="182"/>
      <c r="F236" s="182"/>
      <c r="G236" s="182"/>
      <c r="H236" s="182"/>
      <c r="I236" s="182"/>
      <c r="J236" s="182"/>
      <c r="K236" s="182"/>
    </row>
    <row r="237" spans="2:11" ht="61.5" customHeight="1" x14ac:dyDescent="0.25">
      <c r="B237" s="182" t="s">
        <v>229</v>
      </c>
      <c r="C237" s="182"/>
      <c r="D237" s="182"/>
      <c r="E237" s="182"/>
      <c r="F237" s="182"/>
      <c r="G237" s="182"/>
      <c r="H237" s="182"/>
      <c r="I237" s="182"/>
      <c r="J237" s="182"/>
      <c r="K237" s="182"/>
    </row>
    <row r="238" spans="2:11" ht="32.25" customHeight="1" x14ac:dyDescent="0.25">
      <c r="B238" s="182" t="s">
        <v>230</v>
      </c>
      <c r="C238" s="182"/>
      <c r="D238" s="182"/>
      <c r="E238" s="182"/>
      <c r="F238" s="182"/>
      <c r="G238" s="182"/>
      <c r="H238" s="182"/>
      <c r="I238" s="182"/>
      <c r="J238" s="182"/>
      <c r="K238" s="182"/>
    </row>
    <row r="239" spans="2:11" ht="48" customHeight="1" x14ac:dyDescent="0.25">
      <c r="B239" s="182" t="s">
        <v>231</v>
      </c>
      <c r="C239" s="182"/>
      <c r="D239" s="182"/>
      <c r="E239" s="182"/>
      <c r="F239" s="182"/>
      <c r="G239" s="182"/>
      <c r="H239" s="182"/>
      <c r="I239" s="182"/>
      <c r="J239" s="182"/>
      <c r="K239" s="182"/>
    </row>
    <row r="240" spans="2:11" s="112" customFormat="1" ht="26.25" customHeight="1" x14ac:dyDescent="0.3">
      <c r="B240" s="114" t="s">
        <v>232</v>
      </c>
      <c r="C240" s="115"/>
      <c r="D240" s="115"/>
      <c r="E240" s="115"/>
      <c r="F240" s="115"/>
      <c r="G240" s="115"/>
      <c r="H240" s="115"/>
      <c r="I240" s="115"/>
      <c r="J240" s="115"/>
      <c r="K240" s="115"/>
    </row>
    <row r="241" spans="2:11" ht="32.25" customHeight="1" x14ac:dyDescent="0.25">
      <c r="B241" s="182" t="s">
        <v>233</v>
      </c>
      <c r="C241" s="182"/>
      <c r="D241" s="182"/>
      <c r="E241" s="182"/>
      <c r="F241" s="182"/>
      <c r="G241" s="182"/>
      <c r="H241" s="182"/>
      <c r="I241" s="182"/>
      <c r="J241" s="182"/>
      <c r="K241" s="182"/>
    </row>
    <row r="242" spans="2:11" ht="78" customHeight="1" x14ac:dyDescent="0.25">
      <c r="B242" s="182" t="s">
        <v>234</v>
      </c>
      <c r="C242" s="182"/>
      <c r="D242" s="182"/>
      <c r="E242" s="182"/>
      <c r="F242" s="182"/>
      <c r="G242" s="182"/>
      <c r="H242" s="182"/>
      <c r="I242" s="182"/>
      <c r="J242" s="182"/>
      <c r="K242" s="182"/>
    </row>
    <row r="243" spans="2:11" ht="75.75" customHeight="1" x14ac:dyDescent="0.25">
      <c r="B243" s="182" t="s">
        <v>235</v>
      </c>
      <c r="C243" s="182"/>
      <c r="D243" s="182"/>
      <c r="E243" s="182"/>
      <c r="F243" s="182"/>
      <c r="G243" s="182"/>
      <c r="H243" s="182"/>
      <c r="I243" s="182"/>
      <c r="J243" s="182"/>
      <c r="K243" s="182"/>
    </row>
    <row r="244" spans="2:11" ht="47.25" customHeight="1" x14ac:dyDescent="0.25">
      <c r="B244" s="182" t="s">
        <v>236</v>
      </c>
      <c r="C244" s="182"/>
      <c r="D244" s="182"/>
      <c r="E244" s="182"/>
      <c r="F244" s="182"/>
      <c r="G244" s="182"/>
      <c r="H244" s="182"/>
      <c r="I244" s="182"/>
      <c r="J244" s="182"/>
      <c r="K244" s="182"/>
    </row>
    <row r="245" spans="2:11" ht="62.25" customHeight="1" x14ac:dyDescent="0.25">
      <c r="B245" s="182" t="s">
        <v>237</v>
      </c>
      <c r="C245" s="182"/>
      <c r="D245" s="182"/>
      <c r="E245" s="182"/>
      <c r="F245" s="182"/>
      <c r="G245" s="182"/>
      <c r="H245" s="182"/>
      <c r="I245" s="182"/>
      <c r="J245" s="182"/>
      <c r="K245" s="182"/>
    </row>
    <row r="246" spans="2:11" ht="43.5" customHeight="1" x14ac:dyDescent="0.25">
      <c r="B246" s="182" t="s">
        <v>238</v>
      </c>
      <c r="C246" s="182"/>
      <c r="D246" s="182"/>
      <c r="E246" s="182"/>
      <c r="F246" s="182"/>
      <c r="G246" s="182"/>
      <c r="H246" s="182"/>
      <c r="I246" s="182"/>
      <c r="J246" s="182"/>
      <c r="K246" s="182"/>
    </row>
    <row r="247" spans="2:11" ht="48" customHeight="1" x14ac:dyDescent="0.25">
      <c r="B247" s="182" t="s">
        <v>239</v>
      </c>
      <c r="C247" s="182"/>
      <c r="D247" s="182"/>
      <c r="E247" s="182"/>
      <c r="F247" s="182"/>
      <c r="G247" s="182"/>
      <c r="H247" s="182"/>
      <c r="I247" s="182"/>
      <c r="J247" s="182"/>
      <c r="K247" s="182"/>
    </row>
    <row r="248" spans="2:11" ht="46.5" customHeight="1" x14ac:dyDescent="0.25">
      <c r="B248" s="182" t="s">
        <v>240</v>
      </c>
      <c r="C248" s="182"/>
      <c r="D248" s="182"/>
      <c r="E248" s="182"/>
      <c r="F248" s="182"/>
      <c r="G248" s="182"/>
      <c r="H248" s="182"/>
      <c r="I248" s="182"/>
      <c r="J248" s="182"/>
      <c r="K248" s="182"/>
    </row>
    <row r="249" spans="2:11" ht="32.25" customHeight="1" x14ac:dyDescent="0.25">
      <c r="B249" s="182" t="s">
        <v>241</v>
      </c>
      <c r="C249" s="182"/>
      <c r="D249" s="182"/>
      <c r="E249" s="182"/>
      <c r="F249" s="182"/>
      <c r="G249" s="182"/>
      <c r="H249" s="182"/>
      <c r="I249" s="182"/>
      <c r="J249" s="182"/>
      <c r="K249" s="182"/>
    </row>
    <row r="250" spans="2:11" ht="32.25" customHeight="1" x14ac:dyDescent="0.25">
      <c r="B250" s="182" t="s">
        <v>242</v>
      </c>
      <c r="C250" s="182"/>
      <c r="D250" s="182"/>
      <c r="E250" s="182"/>
      <c r="F250" s="182"/>
      <c r="G250" s="182"/>
      <c r="H250" s="182"/>
      <c r="I250" s="182"/>
      <c r="J250" s="182"/>
      <c r="K250" s="182"/>
    </row>
    <row r="251" spans="2:11" ht="20.25" customHeight="1" x14ac:dyDescent="0.25">
      <c r="B251" s="182" t="s">
        <v>243</v>
      </c>
      <c r="C251" s="182"/>
      <c r="D251" s="182"/>
      <c r="E251" s="182"/>
      <c r="F251" s="182"/>
      <c r="G251" s="182"/>
      <c r="H251" s="182"/>
      <c r="I251" s="182"/>
      <c r="J251" s="182"/>
      <c r="K251" s="182"/>
    </row>
    <row r="252" spans="2:11" ht="32.25" customHeight="1" x14ac:dyDescent="0.25">
      <c r="B252" s="182" t="s">
        <v>244</v>
      </c>
      <c r="C252" s="182"/>
      <c r="D252" s="182"/>
      <c r="E252" s="182"/>
      <c r="F252" s="182"/>
      <c r="G252" s="182"/>
      <c r="H252" s="182"/>
      <c r="I252" s="182"/>
      <c r="J252" s="182"/>
      <c r="K252" s="182"/>
    </row>
    <row r="253" spans="2:11" ht="32.25" customHeight="1" x14ac:dyDescent="0.25">
      <c r="B253" s="182" t="s">
        <v>245</v>
      </c>
      <c r="C253" s="182"/>
      <c r="D253" s="182"/>
      <c r="E253" s="182"/>
      <c r="F253" s="182"/>
      <c r="G253" s="182"/>
      <c r="H253" s="182"/>
      <c r="I253" s="182"/>
      <c r="J253" s="182"/>
      <c r="K253" s="182"/>
    </row>
    <row r="254" spans="2:11" ht="13.5" customHeight="1" x14ac:dyDescent="0.25">
      <c r="B254" s="111" t="s">
        <v>246</v>
      </c>
    </row>
    <row r="255" spans="2:11" ht="32.25" customHeight="1" x14ac:dyDescent="0.25">
      <c r="B255" s="182" t="s">
        <v>247</v>
      </c>
      <c r="C255" s="182"/>
      <c r="D255" s="182"/>
      <c r="E255" s="182"/>
      <c r="F255" s="182"/>
      <c r="G255" s="182"/>
      <c r="H255" s="182"/>
      <c r="I255" s="182"/>
      <c r="J255" s="182"/>
      <c r="K255" s="182"/>
    </row>
    <row r="256" spans="2:11" ht="32.25" customHeight="1" x14ac:dyDescent="0.25">
      <c r="B256" s="182" t="s">
        <v>248</v>
      </c>
      <c r="C256" s="182"/>
      <c r="D256" s="182"/>
      <c r="E256" s="182"/>
      <c r="F256" s="182"/>
      <c r="G256" s="182"/>
      <c r="H256" s="182"/>
      <c r="I256" s="182"/>
      <c r="J256" s="182"/>
      <c r="K256" s="182"/>
    </row>
    <row r="257" spans="2:11" ht="32.25" customHeight="1" x14ac:dyDescent="0.25">
      <c r="B257" s="182" t="s">
        <v>249</v>
      </c>
      <c r="C257" s="182"/>
      <c r="D257" s="182"/>
      <c r="E257" s="182"/>
      <c r="F257" s="182"/>
      <c r="G257" s="182"/>
      <c r="H257" s="182"/>
      <c r="I257" s="182"/>
      <c r="J257" s="182"/>
      <c r="K257" s="182"/>
    </row>
    <row r="258" spans="2:11" ht="32.25" customHeight="1" x14ac:dyDescent="0.25">
      <c r="B258" s="182" t="s">
        <v>250</v>
      </c>
      <c r="C258" s="182"/>
      <c r="D258" s="182"/>
      <c r="E258" s="182"/>
      <c r="F258" s="182"/>
      <c r="G258" s="182"/>
      <c r="H258" s="182"/>
      <c r="I258" s="182"/>
      <c r="J258" s="182"/>
      <c r="K258" s="182"/>
    </row>
    <row r="259" spans="2:11" s="112" customFormat="1" ht="26.25" customHeight="1" x14ac:dyDescent="0.3">
      <c r="B259" s="114" t="s">
        <v>251</v>
      </c>
      <c r="C259" s="115"/>
      <c r="D259" s="115"/>
      <c r="E259" s="115"/>
      <c r="F259" s="115"/>
      <c r="G259" s="115"/>
      <c r="H259" s="115"/>
      <c r="I259" s="115"/>
      <c r="J259" s="115"/>
      <c r="K259" s="115"/>
    </row>
    <row r="260" spans="2:11" ht="32.25" customHeight="1" x14ac:dyDescent="0.25">
      <c r="B260" s="182" t="s">
        <v>252</v>
      </c>
      <c r="C260" s="182"/>
      <c r="D260" s="182"/>
      <c r="E260" s="182"/>
      <c r="F260" s="182"/>
      <c r="G260" s="182"/>
      <c r="H260" s="182"/>
      <c r="I260" s="182"/>
      <c r="J260" s="182"/>
      <c r="K260" s="182"/>
    </row>
    <row r="261" spans="2:11" x14ac:dyDescent="0.25">
      <c r="B261" s="182" t="s">
        <v>253</v>
      </c>
      <c r="C261" s="182"/>
      <c r="D261" s="182"/>
      <c r="E261" s="182"/>
      <c r="F261" s="182"/>
      <c r="G261" s="182"/>
      <c r="H261" s="182"/>
      <c r="I261" s="182"/>
      <c r="J261" s="182"/>
      <c r="K261" s="182"/>
    </row>
    <row r="262" spans="2:11" x14ac:dyDescent="0.25">
      <c r="B262" s="182" t="s">
        <v>254</v>
      </c>
      <c r="C262" s="182"/>
      <c r="D262" s="182"/>
      <c r="E262" s="182"/>
      <c r="F262" s="182"/>
      <c r="G262" s="182"/>
      <c r="H262" s="182"/>
      <c r="I262" s="182"/>
      <c r="J262" s="182"/>
      <c r="K262" s="182"/>
    </row>
    <row r="263" spans="2:11" x14ac:dyDescent="0.25">
      <c r="B263" s="182" t="s">
        <v>255</v>
      </c>
      <c r="C263" s="182"/>
      <c r="D263" s="182"/>
      <c r="E263" s="182"/>
      <c r="F263" s="182"/>
      <c r="G263" s="182"/>
      <c r="H263" s="182"/>
      <c r="I263" s="182"/>
      <c r="J263" s="182"/>
      <c r="K263" s="182"/>
    </row>
    <row r="264" spans="2:11" x14ac:dyDescent="0.25">
      <c r="B264" s="182" t="s">
        <v>256</v>
      </c>
      <c r="C264" s="182"/>
      <c r="D264" s="182"/>
      <c r="E264" s="182"/>
      <c r="F264" s="182"/>
      <c r="G264" s="182"/>
      <c r="H264" s="182"/>
      <c r="I264" s="182"/>
      <c r="J264" s="182"/>
      <c r="K264" s="182"/>
    </row>
    <row r="265" spans="2:11" x14ac:dyDescent="0.25">
      <c r="B265" s="182" t="s">
        <v>257</v>
      </c>
      <c r="C265" s="182"/>
      <c r="D265" s="182"/>
      <c r="E265" s="182"/>
      <c r="F265" s="182"/>
      <c r="G265" s="182"/>
      <c r="H265" s="182"/>
      <c r="I265" s="182"/>
      <c r="J265" s="182"/>
      <c r="K265" s="182"/>
    </row>
    <row r="266" spans="2:11" x14ac:dyDescent="0.25">
      <c r="B266" s="182" t="s">
        <v>258</v>
      </c>
      <c r="C266" s="182"/>
      <c r="D266" s="182"/>
      <c r="E266" s="182"/>
      <c r="F266" s="182"/>
      <c r="G266" s="182"/>
      <c r="H266" s="182"/>
      <c r="I266" s="182"/>
      <c r="J266" s="182"/>
      <c r="K266" s="182"/>
    </row>
    <row r="267" spans="2:11" x14ac:dyDescent="0.25">
      <c r="B267" s="182" t="s">
        <v>259</v>
      </c>
      <c r="C267" s="182"/>
      <c r="D267" s="182"/>
      <c r="E267" s="182"/>
      <c r="F267" s="182"/>
      <c r="G267" s="182"/>
      <c r="H267" s="182"/>
      <c r="I267" s="182"/>
      <c r="J267" s="182"/>
      <c r="K267" s="182"/>
    </row>
    <row r="268" spans="2:11" x14ac:dyDescent="0.25">
      <c r="B268" s="182" t="s">
        <v>260</v>
      </c>
      <c r="C268" s="182"/>
      <c r="D268" s="182"/>
      <c r="E268" s="182"/>
      <c r="F268" s="182"/>
      <c r="G268" s="182"/>
      <c r="H268" s="182"/>
      <c r="I268" s="182"/>
      <c r="J268" s="182"/>
      <c r="K268" s="182"/>
    </row>
    <row r="269" spans="2:11" x14ac:dyDescent="0.25">
      <c r="B269" s="182" t="s">
        <v>261</v>
      </c>
      <c r="C269" s="182"/>
      <c r="D269" s="182"/>
      <c r="E269" s="182"/>
      <c r="F269" s="182"/>
      <c r="G269" s="182"/>
      <c r="H269" s="182"/>
      <c r="I269" s="182"/>
      <c r="J269" s="182"/>
      <c r="K269" s="182"/>
    </row>
    <row r="270" spans="2:11" ht="30.75" customHeight="1" x14ac:dyDescent="0.25">
      <c r="B270" s="182" t="s">
        <v>262</v>
      </c>
      <c r="C270" s="182"/>
      <c r="D270" s="182"/>
      <c r="E270" s="182"/>
      <c r="F270" s="182"/>
      <c r="G270" s="182"/>
      <c r="H270" s="182"/>
      <c r="I270" s="182"/>
      <c r="J270" s="182"/>
      <c r="K270" s="182"/>
    </row>
    <row r="271" spans="2:11" ht="32.25" customHeight="1" x14ac:dyDescent="0.25">
      <c r="B271" s="182" t="s">
        <v>263</v>
      </c>
      <c r="C271" s="182"/>
      <c r="D271" s="182"/>
      <c r="E271" s="182"/>
      <c r="F271" s="182"/>
      <c r="G271" s="182"/>
      <c r="H271" s="182"/>
      <c r="I271" s="182"/>
      <c r="J271" s="182"/>
      <c r="K271" s="182"/>
    </row>
    <row r="272" spans="2:11" s="112" customFormat="1" ht="26.25" customHeight="1" x14ac:dyDescent="0.3">
      <c r="B272" s="114" t="s">
        <v>264</v>
      </c>
      <c r="C272" s="115"/>
      <c r="D272" s="115"/>
      <c r="E272" s="115"/>
      <c r="F272" s="115"/>
      <c r="G272" s="115"/>
      <c r="H272" s="115"/>
      <c r="I272" s="115"/>
      <c r="J272" s="115"/>
      <c r="K272" s="115"/>
    </row>
    <row r="273" spans="2:11" ht="32.25" customHeight="1" x14ac:dyDescent="0.25">
      <c r="B273" s="182" t="s">
        <v>265</v>
      </c>
      <c r="C273" s="182"/>
      <c r="D273" s="182"/>
      <c r="E273" s="182"/>
      <c r="F273" s="182"/>
      <c r="G273" s="182"/>
      <c r="H273" s="182"/>
      <c r="I273" s="182"/>
      <c r="J273" s="182"/>
      <c r="K273" s="182"/>
    </row>
    <row r="274" spans="2:11" ht="18" customHeight="1" x14ac:dyDescent="0.25">
      <c r="B274" s="182" t="s">
        <v>266</v>
      </c>
      <c r="C274" s="182"/>
      <c r="D274" s="182"/>
      <c r="E274" s="182"/>
      <c r="F274" s="182"/>
      <c r="G274" s="182"/>
      <c r="H274" s="182"/>
      <c r="I274" s="182"/>
      <c r="J274" s="182"/>
      <c r="K274" s="182"/>
    </row>
    <row r="275" spans="2:11" ht="5.25" customHeight="1" x14ac:dyDescent="0.25">
      <c r="B275" s="182" t="s">
        <v>267</v>
      </c>
      <c r="C275" s="182"/>
      <c r="D275" s="182"/>
      <c r="E275" s="182"/>
      <c r="F275" s="182"/>
      <c r="G275" s="182"/>
      <c r="H275" s="182"/>
      <c r="I275" s="182"/>
      <c r="J275" s="182"/>
      <c r="K275" s="182"/>
    </row>
    <row r="276" spans="2:11" ht="47.25" customHeight="1" x14ac:dyDescent="0.25">
      <c r="B276" s="182" t="s">
        <v>268</v>
      </c>
      <c r="C276" s="182"/>
      <c r="D276" s="182"/>
      <c r="E276" s="182"/>
      <c r="F276" s="182"/>
      <c r="G276" s="182"/>
      <c r="H276" s="182"/>
      <c r="I276" s="182"/>
      <c r="J276" s="182"/>
      <c r="K276" s="182"/>
    </row>
    <row r="277" spans="2:11" ht="15" customHeight="1" x14ac:dyDescent="0.25"/>
    <row r="278" spans="2:11" ht="16.5" customHeight="1" x14ac:dyDescent="0.25">
      <c r="B278" s="117" t="s">
        <v>269</v>
      </c>
      <c r="C278" s="109"/>
      <c r="D278"/>
      <c r="E278"/>
      <c r="F278"/>
      <c r="G278"/>
      <c r="H278"/>
      <c r="I278"/>
      <c r="J278"/>
      <c r="K278"/>
    </row>
    <row r="279" spans="2:11" ht="24" customHeight="1" x14ac:dyDescent="0.2">
      <c r="B279" s="185" t="s">
        <v>270</v>
      </c>
      <c r="C279" s="185"/>
      <c r="D279" s="185"/>
      <c r="E279" s="185"/>
      <c r="F279" s="185"/>
      <c r="G279" s="185"/>
      <c r="H279" s="185"/>
      <c r="I279" s="185"/>
      <c r="J279" s="185"/>
      <c r="K279" s="185"/>
    </row>
  </sheetData>
  <mergeCells count="232">
    <mergeCell ref="B279:K279"/>
    <mergeCell ref="B276:K276"/>
    <mergeCell ref="B270:K270"/>
    <mergeCell ref="B271:K271"/>
    <mergeCell ref="B273:K273"/>
    <mergeCell ref="B274:K274"/>
    <mergeCell ref="B275:K275"/>
    <mergeCell ref="B264:K264"/>
    <mergeCell ref="B265:K265"/>
    <mergeCell ref="B266:K266"/>
    <mergeCell ref="B267:K267"/>
    <mergeCell ref="B268:K268"/>
    <mergeCell ref="B269:K269"/>
    <mergeCell ref="B258:K258"/>
    <mergeCell ref="B260:K260"/>
    <mergeCell ref="B261:K261"/>
    <mergeCell ref="B262:K262"/>
    <mergeCell ref="B263:K263"/>
    <mergeCell ref="B253:K253"/>
    <mergeCell ref="B255:K255"/>
    <mergeCell ref="B256:K256"/>
    <mergeCell ref="B257:K257"/>
    <mergeCell ref="B247:K247"/>
    <mergeCell ref="B248:K248"/>
    <mergeCell ref="B249:K249"/>
    <mergeCell ref="B250:K250"/>
    <mergeCell ref="B251:K251"/>
    <mergeCell ref="B252:K252"/>
    <mergeCell ref="B241:K241"/>
    <mergeCell ref="B242:K242"/>
    <mergeCell ref="B243:K243"/>
    <mergeCell ref="B244:K244"/>
    <mergeCell ref="B245:K245"/>
    <mergeCell ref="B246:K246"/>
    <mergeCell ref="B235:K235"/>
    <mergeCell ref="B236:K236"/>
    <mergeCell ref="B237:K237"/>
    <mergeCell ref="B238:K238"/>
    <mergeCell ref="B239:K239"/>
    <mergeCell ref="B230:K230"/>
    <mergeCell ref="B231:K231"/>
    <mergeCell ref="B232:K232"/>
    <mergeCell ref="B233:K233"/>
    <mergeCell ref="B234:K234"/>
    <mergeCell ref="B224:K224"/>
    <mergeCell ref="B225:K225"/>
    <mergeCell ref="B226:K226"/>
    <mergeCell ref="B227:K227"/>
    <mergeCell ref="B229:K229"/>
    <mergeCell ref="B218:K218"/>
    <mergeCell ref="B219:K219"/>
    <mergeCell ref="B220:K220"/>
    <mergeCell ref="B221:K221"/>
    <mergeCell ref="B222:K222"/>
    <mergeCell ref="B212:K212"/>
    <mergeCell ref="B213:K213"/>
    <mergeCell ref="B214:K214"/>
    <mergeCell ref="B215:K215"/>
    <mergeCell ref="B216:K216"/>
    <mergeCell ref="B217:K217"/>
    <mergeCell ref="B208:K208"/>
    <mergeCell ref="B209:K209"/>
    <mergeCell ref="B210:K210"/>
    <mergeCell ref="B211:K211"/>
    <mergeCell ref="B201:K201"/>
    <mergeCell ref="B202:K202"/>
    <mergeCell ref="B203:K203"/>
    <mergeCell ref="B204:K204"/>
    <mergeCell ref="B205:K205"/>
    <mergeCell ref="B206:K206"/>
    <mergeCell ref="B192:K192"/>
    <mergeCell ref="B194:K194"/>
    <mergeCell ref="B195:K195"/>
    <mergeCell ref="B196:K196"/>
    <mergeCell ref="B186:K186"/>
    <mergeCell ref="B187:K187"/>
    <mergeCell ref="B188:K188"/>
    <mergeCell ref="B189:K189"/>
    <mergeCell ref="B190:K190"/>
    <mergeCell ref="B191:K191"/>
    <mergeCell ref="B180:K180"/>
    <mergeCell ref="B181:K181"/>
    <mergeCell ref="B182:K182"/>
    <mergeCell ref="B183:K183"/>
    <mergeCell ref="B184:K184"/>
    <mergeCell ref="B185:K185"/>
    <mergeCell ref="B175:K175"/>
    <mergeCell ref="B176:K176"/>
    <mergeCell ref="B177:K177"/>
    <mergeCell ref="B178:K178"/>
    <mergeCell ref="B169:K169"/>
    <mergeCell ref="B171:K171"/>
    <mergeCell ref="B172:K172"/>
    <mergeCell ref="B173:K173"/>
    <mergeCell ref="B163:K163"/>
    <mergeCell ref="B164:K164"/>
    <mergeCell ref="B166:K166"/>
    <mergeCell ref="B167:K167"/>
    <mergeCell ref="B168:K168"/>
    <mergeCell ref="B157:K157"/>
    <mergeCell ref="B158:K158"/>
    <mergeCell ref="B159:K159"/>
    <mergeCell ref="B160:K160"/>
    <mergeCell ref="B161:K161"/>
    <mergeCell ref="B162:K162"/>
    <mergeCell ref="B151:K151"/>
    <mergeCell ref="B152:K152"/>
    <mergeCell ref="B153:K153"/>
    <mergeCell ref="B154:K154"/>
    <mergeCell ref="B155:K155"/>
    <mergeCell ref="B145:K145"/>
    <mergeCell ref="B146:K146"/>
    <mergeCell ref="B147:K147"/>
    <mergeCell ref="B148:K148"/>
    <mergeCell ref="B149:K149"/>
    <mergeCell ref="B150:K150"/>
    <mergeCell ref="B140:K140"/>
    <mergeCell ref="B141:K141"/>
    <mergeCell ref="B143:K143"/>
    <mergeCell ref="B144:K144"/>
    <mergeCell ref="B135:K135"/>
    <mergeCell ref="B136:K136"/>
    <mergeCell ref="B137:K137"/>
    <mergeCell ref="B138:K138"/>
    <mergeCell ref="B139:K139"/>
    <mergeCell ref="B128:K128"/>
    <mergeCell ref="B129:K129"/>
    <mergeCell ref="B130:K130"/>
    <mergeCell ref="B131:K131"/>
    <mergeCell ref="B132:K132"/>
    <mergeCell ref="B133:K133"/>
    <mergeCell ref="B122:K122"/>
    <mergeCell ref="B123:K123"/>
    <mergeCell ref="B125:K125"/>
    <mergeCell ref="B126:K126"/>
    <mergeCell ref="B127:K127"/>
    <mergeCell ref="B116:K116"/>
    <mergeCell ref="B117:K117"/>
    <mergeCell ref="B118:K118"/>
    <mergeCell ref="B119:K119"/>
    <mergeCell ref="B120:K120"/>
    <mergeCell ref="B121:K121"/>
    <mergeCell ref="B111:K111"/>
    <mergeCell ref="B112:K112"/>
    <mergeCell ref="B113:K113"/>
    <mergeCell ref="B114:K114"/>
    <mergeCell ref="B115:K115"/>
    <mergeCell ref="B105:K105"/>
    <mergeCell ref="B106:K106"/>
    <mergeCell ref="B107:K107"/>
    <mergeCell ref="B108:K108"/>
    <mergeCell ref="B109:K109"/>
    <mergeCell ref="B99:K99"/>
    <mergeCell ref="B100:K100"/>
    <mergeCell ref="B101:K101"/>
    <mergeCell ref="B102:K102"/>
    <mergeCell ref="B103:K103"/>
    <mergeCell ref="B104:K104"/>
    <mergeCell ref="B93:K93"/>
    <mergeCell ref="B94:K94"/>
    <mergeCell ref="B96:K96"/>
    <mergeCell ref="B97:K97"/>
    <mergeCell ref="B98:K98"/>
    <mergeCell ref="B88:K88"/>
    <mergeCell ref="B89:K89"/>
    <mergeCell ref="B90:K90"/>
    <mergeCell ref="B91:K91"/>
    <mergeCell ref="B92:K92"/>
    <mergeCell ref="B81:K81"/>
    <mergeCell ref="B83:K83"/>
    <mergeCell ref="B84:K84"/>
    <mergeCell ref="B85:K85"/>
    <mergeCell ref="B86:K86"/>
    <mergeCell ref="B76:K76"/>
    <mergeCell ref="B77:K77"/>
    <mergeCell ref="B79:K79"/>
    <mergeCell ref="B80:K80"/>
    <mergeCell ref="B70:K70"/>
    <mergeCell ref="B71:K71"/>
    <mergeCell ref="B72:K72"/>
    <mergeCell ref="B73:K73"/>
    <mergeCell ref="B74:K74"/>
    <mergeCell ref="B75:K75"/>
    <mergeCell ref="B64:K64"/>
    <mergeCell ref="B66:K66"/>
    <mergeCell ref="B67:K67"/>
    <mergeCell ref="B68:K68"/>
    <mergeCell ref="B69:K69"/>
    <mergeCell ref="B58:K58"/>
    <mergeCell ref="B59:K59"/>
    <mergeCell ref="B60:K60"/>
    <mergeCell ref="B62:K62"/>
    <mergeCell ref="B63:K63"/>
    <mergeCell ref="B49:K49"/>
    <mergeCell ref="B50:K50"/>
    <mergeCell ref="B52:K52"/>
    <mergeCell ref="B54:K54"/>
    <mergeCell ref="B56:K56"/>
    <mergeCell ref="B42:K42"/>
    <mergeCell ref="B43:K43"/>
    <mergeCell ref="B44:K44"/>
    <mergeCell ref="B45:K45"/>
    <mergeCell ref="B47:K47"/>
    <mergeCell ref="B48:K48"/>
    <mergeCell ref="B36:K36"/>
    <mergeCell ref="B37:K37"/>
    <mergeCell ref="B38:K38"/>
    <mergeCell ref="B39:K39"/>
    <mergeCell ref="B27:K27"/>
    <mergeCell ref="B28:K28"/>
    <mergeCell ref="B29:K29"/>
    <mergeCell ref="B31:K31"/>
    <mergeCell ref="B32:K32"/>
    <mergeCell ref="B33:K33"/>
    <mergeCell ref="B26:K26"/>
    <mergeCell ref="B13:K13"/>
    <mergeCell ref="B14:K14"/>
    <mergeCell ref="B15:K15"/>
    <mergeCell ref="B16:K16"/>
    <mergeCell ref="B17:K17"/>
    <mergeCell ref="B21:K21"/>
    <mergeCell ref="B34:K34"/>
    <mergeCell ref="B35:K35"/>
    <mergeCell ref="B5:K5"/>
    <mergeCell ref="B6:K6"/>
    <mergeCell ref="B9:K9"/>
    <mergeCell ref="B10:K10"/>
    <mergeCell ref="B11:K11"/>
    <mergeCell ref="B22:K22"/>
    <mergeCell ref="B23:K23"/>
    <mergeCell ref="B24:K24"/>
    <mergeCell ref="B25:K25"/>
  </mergeCells>
  <pageMargins left="0.51181102362204722" right="0.51181102362204722" top="0.78740157480314965" bottom="0.78740157480314965" header="0.31496062992125984" footer="0.31496062992125984"/>
  <pageSetup paperSize="9" orientation="portrait" r:id="rId1"/>
  <headerFooter>
    <oddFooter>&amp;Rpag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B21"/>
  <sheetViews>
    <sheetView workbookViewId="0">
      <selection sqref="A1:K1048576"/>
    </sheetView>
  </sheetViews>
  <sheetFormatPr defaultRowHeight="15" x14ac:dyDescent="0.25"/>
  <sheetData>
    <row r="1" spans="1:54" ht="11.25" customHeight="1" x14ac:dyDescent="0.25">
      <c r="A1" s="98" t="s">
        <v>271</v>
      </c>
      <c r="C1" s="11"/>
      <c r="D1" s="96"/>
      <c r="O1" s="13" t="s">
        <v>272</v>
      </c>
      <c r="P1" s="13" t="s">
        <v>273</v>
      </c>
      <c r="Q1" s="13" t="s">
        <v>274</v>
      </c>
      <c r="R1" s="13" t="s">
        <v>275</v>
      </c>
      <c r="S1" s="13" t="s">
        <v>276</v>
      </c>
      <c r="T1" s="13" t="s">
        <v>277</v>
      </c>
      <c r="U1" s="13" t="s">
        <v>278</v>
      </c>
      <c r="V1" s="13" t="s">
        <v>279</v>
      </c>
      <c r="W1" s="13" t="s">
        <v>280</v>
      </c>
      <c r="X1" s="13" t="s">
        <v>281</v>
      </c>
      <c r="Y1" s="13" t="s">
        <v>282</v>
      </c>
      <c r="Z1" s="13" t="s">
        <v>283</v>
      </c>
      <c r="AA1" s="13" t="s">
        <v>284</v>
      </c>
      <c r="AB1" s="13" t="s">
        <v>285</v>
      </c>
      <c r="AC1" s="13" t="s">
        <v>286</v>
      </c>
      <c r="AD1" s="13" t="s">
        <v>287</v>
      </c>
      <c r="AE1" s="13" t="s">
        <v>287</v>
      </c>
    </row>
    <row r="2" spans="1:54" ht="15.75" customHeight="1" x14ac:dyDescent="0.25">
      <c r="A2" s="98" t="s">
        <v>288</v>
      </c>
      <c r="C2" s="11"/>
      <c r="D2" s="96"/>
      <c r="H2" s="96"/>
      <c r="O2" s="15">
        <f>+E11</f>
        <v>0</v>
      </c>
      <c r="P2" s="15">
        <f>+E13</f>
        <v>0</v>
      </c>
      <c r="Q2" s="16">
        <f>+E16</f>
        <v>0</v>
      </c>
      <c r="R2" s="16">
        <f>+E18</f>
        <v>0</v>
      </c>
      <c r="S2" s="16">
        <f>+E20</f>
        <v>0</v>
      </c>
      <c r="T2" s="15">
        <f>+E22</f>
        <v>0</v>
      </c>
      <c r="U2" s="15">
        <f>+H24</f>
        <v>0</v>
      </c>
      <c r="V2" s="15">
        <f>+E26</f>
        <v>0</v>
      </c>
      <c r="W2" s="17">
        <f>+E28</f>
        <v>0</v>
      </c>
      <c r="X2" s="17">
        <f>+E30</f>
        <v>0</v>
      </c>
      <c r="Y2" s="17">
        <f>+E32</f>
        <v>0</v>
      </c>
      <c r="Z2" s="17">
        <f>+I32</f>
        <v>0</v>
      </c>
      <c r="AA2" s="17">
        <f>+G41</f>
        <v>0</v>
      </c>
      <c r="AB2" s="15">
        <f>+E41</f>
        <v>0</v>
      </c>
      <c r="AC2" s="15">
        <f>+E43</f>
        <v>0</v>
      </c>
      <c r="AD2" s="15">
        <f>+E45</f>
        <v>0</v>
      </c>
      <c r="AE2" s="15">
        <f>+G45</f>
        <v>0</v>
      </c>
    </row>
    <row r="3" spans="1:54" ht="14.25" customHeight="1" x14ac:dyDescent="0.25">
      <c r="A3" s="98" t="s">
        <v>289</v>
      </c>
      <c r="C3" s="11"/>
      <c r="D3" s="96"/>
      <c r="H3" s="97"/>
      <c r="O3" s="15"/>
      <c r="P3" s="15"/>
      <c r="Q3" s="16"/>
      <c r="R3" s="16"/>
      <c r="S3" s="16"/>
      <c r="T3" s="15"/>
      <c r="U3" s="15"/>
      <c r="V3" s="15"/>
      <c r="W3" s="17"/>
      <c r="X3" s="17"/>
      <c r="Y3" s="17"/>
      <c r="Z3" s="17"/>
      <c r="AA3" s="17"/>
      <c r="AB3" s="15"/>
      <c r="AC3" s="15"/>
      <c r="AD3" s="15"/>
      <c r="AE3" s="15"/>
    </row>
    <row r="4" spans="1:54" ht="14.25" customHeight="1" x14ac:dyDescent="0.25">
      <c r="A4" s="13"/>
      <c r="C4" s="11"/>
      <c r="D4" s="96"/>
      <c r="H4" s="97"/>
      <c r="O4" s="15"/>
      <c r="P4" s="15"/>
      <c r="Q4" s="16"/>
      <c r="R4" s="16"/>
      <c r="S4" s="16"/>
      <c r="T4" s="15"/>
      <c r="U4" s="15"/>
      <c r="V4" s="15"/>
      <c r="W4" s="17"/>
      <c r="X4" s="17"/>
      <c r="Y4" s="17"/>
      <c r="Z4" s="17"/>
      <c r="AA4" s="17"/>
      <c r="AB4" s="15"/>
      <c r="AC4" s="15"/>
      <c r="AD4" s="15"/>
      <c r="AE4" s="15"/>
    </row>
    <row r="5" spans="1:54" ht="19.5" customHeight="1" x14ac:dyDescent="0.25">
      <c r="A5" s="186" t="s">
        <v>290</v>
      </c>
      <c r="B5" s="186"/>
      <c r="C5" s="186"/>
      <c r="D5" s="186"/>
      <c r="E5" s="186"/>
      <c r="F5" s="186"/>
      <c r="G5" s="186"/>
      <c r="H5" s="186"/>
      <c r="I5" s="186"/>
      <c r="J5" s="186"/>
      <c r="K5" s="186"/>
      <c r="O5">
        <f t="shared" ref="O5:AE5" si="0">SUM(O6:O57)</f>
        <v>0</v>
      </c>
      <c r="P5">
        <f t="shared" si="0"/>
        <v>0</v>
      </c>
      <c r="Q5">
        <f t="shared" si="0"/>
        <v>0</v>
      </c>
      <c r="R5">
        <f t="shared" si="0"/>
        <v>0</v>
      </c>
      <c r="S5">
        <f t="shared" si="0"/>
        <v>0</v>
      </c>
      <c r="T5">
        <f t="shared" si="0"/>
        <v>0</v>
      </c>
      <c r="U5">
        <f t="shared" si="0"/>
        <v>0</v>
      </c>
      <c r="V5">
        <f t="shared" si="0"/>
        <v>0</v>
      </c>
      <c r="W5">
        <f t="shared" si="0"/>
        <v>0</v>
      </c>
      <c r="X5">
        <f t="shared" si="0"/>
        <v>0</v>
      </c>
      <c r="Y5">
        <f t="shared" si="0"/>
        <v>0</v>
      </c>
      <c r="Z5">
        <f t="shared" si="0"/>
        <v>0</v>
      </c>
      <c r="AA5">
        <f t="shared" si="0"/>
        <v>0</v>
      </c>
      <c r="AB5">
        <f t="shared" si="0"/>
        <v>0</v>
      </c>
      <c r="AC5">
        <f t="shared" si="0"/>
        <v>0</v>
      </c>
      <c r="AD5">
        <f t="shared" si="0"/>
        <v>0</v>
      </c>
      <c r="AE5">
        <f t="shared" si="0"/>
        <v>0</v>
      </c>
      <c r="BB5" t="s">
        <v>291</v>
      </c>
    </row>
    <row r="6" spans="1:54" x14ac:dyDescent="0.25">
      <c r="H6" t="s">
        <v>292</v>
      </c>
    </row>
    <row r="7" spans="1:54" ht="15.75" x14ac:dyDescent="0.25">
      <c r="A7" t="s">
        <v>293</v>
      </c>
      <c r="C7" s="187" t="e">
        <f>+#REF!</f>
        <v>#REF!</v>
      </c>
      <c r="D7" s="188"/>
      <c r="E7" s="188"/>
      <c r="F7" s="188"/>
      <c r="G7" s="188"/>
      <c r="H7" s="188"/>
      <c r="I7" s="188"/>
      <c r="J7" s="188"/>
      <c r="K7" s="188"/>
    </row>
    <row r="8" spans="1:54" ht="15.75" x14ac:dyDescent="0.25">
      <c r="A8" t="s">
        <v>294</v>
      </c>
      <c r="C8" s="187" t="e">
        <f>+#REF!</f>
        <v>#REF!</v>
      </c>
      <c r="D8" s="188"/>
      <c r="E8" s="188"/>
      <c r="F8" s="188"/>
      <c r="G8" s="188"/>
      <c r="H8" s="188"/>
      <c r="I8" s="188"/>
      <c r="J8" s="188"/>
      <c r="K8" s="188"/>
    </row>
    <row r="9" spans="1:54" ht="15.75" x14ac:dyDescent="0.25">
      <c r="A9" t="s">
        <v>295</v>
      </c>
      <c r="C9" s="191" t="e">
        <f>+#REF!</f>
        <v>#REF!</v>
      </c>
      <c r="D9" s="192"/>
      <c r="E9" s="192"/>
      <c r="F9" s="118"/>
      <c r="G9" s="192" t="e">
        <f>+#REF!</f>
        <v>#REF!</v>
      </c>
      <c r="H9" s="192"/>
      <c r="I9" s="192"/>
      <c r="J9" s="192"/>
      <c r="K9" s="192"/>
    </row>
    <row r="10" spans="1:54" x14ac:dyDescent="0.25">
      <c r="A10" t="s">
        <v>296</v>
      </c>
      <c r="C10" s="189" t="e">
        <f>+#REF!</f>
        <v>#REF!</v>
      </c>
      <c r="D10" s="190"/>
      <c r="E10" s="190"/>
      <c r="F10" s="190"/>
      <c r="G10" s="190"/>
      <c r="H10" s="190"/>
      <c r="I10" s="190"/>
      <c r="J10" s="190"/>
      <c r="K10" s="190"/>
    </row>
    <row r="11" spans="1:54" x14ac:dyDescent="0.25">
      <c r="A11" t="s">
        <v>297</v>
      </c>
      <c r="C11" s="189" t="e">
        <f>+#REF!</f>
        <v>#REF!</v>
      </c>
      <c r="D11" s="190"/>
      <c r="E11" s="118"/>
      <c r="F11" s="189" t="e">
        <f>+#REF!</f>
        <v>#REF!</v>
      </c>
      <c r="G11" s="190"/>
      <c r="H11" s="190"/>
      <c r="I11" s="190"/>
      <c r="J11" s="190"/>
      <c r="K11" s="190"/>
    </row>
    <row r="12" spans="1:54" x14ac:dyDescent="0.25">
      <c r="A12" t="s">
        <v>298</v>
      </c>
      <c r="C12" s="189" t="e">
        <f>+#REF!</f>
        <v>#REF!</v>
      </c>
      <c r="D12" s="190"/>
      <c r="E12" s="190"/>
      <c r="F12" s="190"/>
      <c r="G12" s="190"/>
      <c r="H12" s="190"/>
      <c r="I12" s="190"/>
      <c r="J12" s="190"/>
      <c r="K12" s="190"/>
    </row>
    <row r="13" spans="1:54" x14ac:dyDescent="0.25">
      <c r="A13" t="s">
        <v>299</v>
      </c>
      <c r="C13" s="189" t="e">
        <f>+#REF!</f>
        <v>#REF!</v>
      </c>
      <c r="D13" s="190"/>
      <c r="E13" s="118"/>
      <c r="F13" s="189" t="e">
        <f>+#REF!</f>
        <v>#REF!</v>
      </c>
      <c r="G13" s="190"/>
      <c r="H13" s="190"/>
      <c r="I13" s="190"/>
      <c r="J13" s="190"/>
      <c r="K13" s="119" t="e">
        <f>+#REF!</f>
        <v>#REF!</v>
      </c>
    </row>
    <row r="15" spans="1:54" ht="19.5" customHeight="1" x14ac:dyDescent="0.25">
      <c r="A15" s="186" t="s">
        <v>300</v>
      </c>
      <c r="B15" s="186"/>
      <c r="C15" s="186"/>
      <c r="D15" s="186"/>
      <c r="E15" s="186"/>
      <c r="F15" s="186"/>
      <c r="G15" s="186"/>
      <c r="H15" s="186"/>
      <c r="I15" s="186"/>
      <c r="J15" s="186"/>
      <c r="K15" s="186"/>
      <c r="O15">
        <f t="shared" ref="O15:AE15" si="1">SUM(O16:O67)</f>
        <v>0</v>
      </c>
      <c r="P15">
        <f t="shared" si="1"/>
        <v>0</v>
      </c>
      <c r="Q15">
        <f t="shared" si="1"/>
        <v>0</v>
      </c>
      <c r="R15">
        <f t="shared" si="1"/>
        <v>0</v>
      </c>
      <c r="S15">
        <f t="shared" si="1"/>
        <v>0</v>
      </c>
      <c r="T15">
        <f t="shared" si="1"/>
        <v>0</v>
      </c>
      <c r="U15">
        <f t="shared" si="1"/>
        <v>0</v>
      </c>
      <c r="V15">
        <f t="shared" si="1"/>
        <v>0</v>
      </c>
      <c r="W15">
        <f t="shared" si="1"/>
        <v>0</v>
      </c>
      <c r="X15">
        <f t="shared" si="1"/>
        <v>0</v>
      </c>
      <c r="Y15">
        <f t="shared" si="1"/>
        <v>0</v>
      </c>
      <c r="Z15">
        <f t="shared" si="1"/>
        <v>0</v>
      </c>
      <c r="AA15">
        <f t="shared" si="1"/>
        <v>0</v>
      </c>
      <c r="AB15">
        <f t="shared" si="1"/>
        <v>0</v>
      </c>
      <c r="AC15">
        <f t="shared" si="1"/>
        <v>0</v>
      </c>
      <c r="AD15">
        <f t="shared" si="1"/>
        <v>0</v>
      </c>
      <c r="AE15">
        <f t="shared" si="1"/>
        <v>0</v>
      </c>
      <c r="BB15" t="s">
        <v>291</v>
      </c>
    </row>
    <row r="16" spans="1:54" ht="18" customHeight="1" x14ac:dyDescent="0.25">
      <c r="A16" t="s">
        <v>301</v>
      </c>
      <c r="C16" s="193"/>
      <c r="D16" s="194"/>
      <c r="E16" s="194"/>
      <c r="F16" s="194"/>
      <c r="G16" s="194"/>
      <c r="H16" s="194"/>
      <c r="I16" s="194"/>
      <c r="J16" s="194"/>
      <c r="K16" s="195"/>
    </row>
    <row r="17" spans="1:54" ht="18" customHeight="1" x14ac:dyDescent="0.25">
      <c r="A17" t="s">
        <v>302</v>
      </c>
      <c r="C17" s="193"/>
      <c r="D17" s="194"/>
      <c r="E17" s="194"/>
      <c r="F17" s="194"/>
      <c r="G17" s="194"/>
      <c r="H17" s="194"/>
      <c r="I17" s="194"/>
      <c r="J17" s="194"/>
      <c r="K17" s="195"/>
    </row>
    <row r="18" spans="1:54" ht="18" customHeight="1" x14ac:dyDescent="0.25">
      <c r="A18" t="s">
        <v>303</v>
      </c>
      <c r="C18" s="193"/>
      <c r="D18" s="194"/>
      <c r="E18" s="194"/>
      <c r="F18" s="194"/>
      <c r="G18" s="194"/>
      <c r="H18" s="194"/>
      <c r="I18" s="194"/>
      <c r="J18" s="194"/>
      <c r="K18" s="195"/>
    </row>
    <row r="19" spans="1:54" ht="18" customHeight="1" x14ac:dyDescent="0.25">
      <c r="A19" t="s">
        <v>304</v>
      </c>
      <c r="C19" s="193"/>
      <c r="D19" s="194"/>
      <c r="E19" s="194"/>
      <c r="F19" s="194"/>
      <c r="G19" s="194"/>
      <c r="H19" s="194"/>
      <c r="I19" s="194"/>
      <c r="J19" s="194"/>
      <c r="K19" s="195"/>
    </row>
    <row r="21" spans="1:54" ht="19.5" customHeight="1" x14ac:dyDescent="0.25">
      <c r="A21" s="186" t="s">
        <v>305</v>
      </c>
      <c r="B21" s="186"/>
      <c r="C21" s="186"/>
      <c r="D21" s="186"/>
      <c r="E21" s="186"/>
      <c r="F21" s="186"/>
      <c r="G21" s="186"/>
      <c r="H21" s="186"/>
      <c r="I21" s="186"/>
      <c r="J21" s="186"/>
      <c r="K21" s="186"/>
      <c r="O21">
        <f t="shared" ref="O21:AE21" si="2">SUM(O22:O73)</f>
        <v>0</v>
      </c>
      <c r="P21">
        <f t="shared" si="2"/>
        <v>0</v>
      </c>
      <c r="Q21">
        <f t="shared" si="2"/>
        <v>0</v>
      </c>
      <c r="R21">
        <f t="shared" si="2"/>
        <v>0</v>
      </c>
      <c r="S21">
        <f t="shared" si="2"/>
        <v>0</v>
      </c>
      <c r="T21">
        <f t="shared" si="2"/>
        <v>0</v>
      </c>
      <c r="U21">
        <f t="shared" si="2"/>
        <v>0</v>
      </c>
      <c r="V21">
        <f t="shared" si="2"/>
        <v>0</v>
      </c>
      <c r="W21">
        <f t="shared" si="2"/>
        <v>0</v>
      </c>
      <c r="X21">
        <f t="shared" si="2"/>
        <v>0</v>
      </c>
      <c r="Y21">
        <f t="shared" si="2"/>
        <v>0</v>
      </c>
      <c r="Z21">
        <f t="shared" si="2"/>
        <v>0</v>
      </c>
      <c r="AA21">
        <f t="shared" si="2"/>
        <v>0</v>
      </c>
      <c r="AB21">
        <f t="shared" si="2"/>
        <v>0</v>
      </c>
      <c r="AC21">
        <f t="shared" si="2"/>
        <v>0</v>
      </c>
      <c r="AD21">
        <f t="shared" si="2"/>
        <v>0</v>
      </c>
      <c r="AE21">
        <f t="shared" si="2"/>
        <v>0</v>
      </c>
      <c r="BB21" t="s">
        <v>291</v>
      </c>
    </row>
  </sheetData>
  <mergeCells count="17">
    <mergeCell ref="A21:K21"/>
    <mergeCell ref="C11:D11"/>
    <mergeCell ref="F11:K11"/>
    <mergeCell ref="C12:K12"/>
    <mergeCell ref="C13:D13"/>
    <mergeCell ref="F13:J13"/>
    <mergeCell ref="C16:K16"/>
    <mergeCell ref="C17:K17"/>
    <mergeCell ref="C18:K18"/>
    <mergeCell ref="C19:K19"/>
    <mergeCell ref="A15:K15"/>
    <mergeCell ref="A5:K5"/>
    <mergeCell ref="C7:K7"/>
    <mergeCell ref="C8:K8"/>
    <mergeCell ref="C10:K10"/>
    <mergeCell ref="C9:E9"/>
    <mergeCell ref="G9:K9"/>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211"/>
  <sheetViews>
    <sheetView showGridLines="0" tabSelected="1" zoomScale="85" zoomScaleNormal="85" workbookViewId="0">
      <pane xSplit="3" ySplit="10" topLeftCell="D62" activePane="bottomRight" state="frozen"/>
      <selection pane="topRight" activeCell="C1" sqref="C1"/>
      <selection pane="bottomLeft" activeCell="A10" sqref="A10"/>
      <selection pane="bottomRight" activeCell="I120" sqref="I120"/>
    </sheetView>
  </sheetViews>
  <sheetFormatPr defaultRowHeight="15" x14ac:dyDescent="0.25"/>
  <cols>
    <col min="1" max="1" width="2.42578125" customWidth="1"/>
    <col min="2" max="2" width="11.140625" style="13" customWidth="1"/>
    <col min="3" max="3" width="20.140625" customWidth="1"/>
    <col min="4" max="4" width="11.140625" customWidth="1"/>
    <col min="5" max="5" width="10.140625" customWidth="1"/>
    <col min="7" max="7" width="15" customWidth="1"/>
    <col min="9" max="9" width="11.28515625" customWidth="1"/>
    <col min="10" max="11" width="10.42578125" style="11" customWidth="1"/>
    <col min="12" max="12" width="10" style="123" customWidth="1"/>
    <col min="13" max="13" width="2.28515625" customWidth="1"/>
    <col min="14" max="14" width="11.42578125" style="124" bestFit="1" customWidth="1"/>
    <col min="15" max="15" width="10" bestFit="1" customWidth="1"/>
    <col min="16" max="16" width="9.28515625" bestFit="1" customWidth="1"/>
  </cols>
  <sheetData>
    <row r="1" spans="2:22" ht="15.75" thickBot="1" x14ac:dyDescent="0.3"/>
    <row r="2" spans="2:22" ht="15.75" x14ac:dyDescent="0.25">
      <c r="B2" s="138"/>
      <c r="C2" s="180"/>
      <c r="D2" s="139"/>
      <c r="E2" s="139"/>
      <c r="F2" s="141"/>
      <c r="G2" s="141"/>
      <c r="H2" s="141"/>
      <c r="I2" s="141"/>
      <c r="J2" s="140"/>
      <c r="K2" s="142"/>
      <c r="L2" s="143"/>
      <c r="N2"/>
    </row>
    <row r="3" spans="2:22" ht="15.75" x14ac:dyDescent="0.25">
      <c r="B3" s="144"/>
      <c r="C3" s="145"/>
      <c r="D3" s="69" t="s">
        <v>306</v>
      </c>
      <c r="E3" s="145"/>
      <c r="F3" s="20"/>
      <c r="G3" s="20"/>
      <c r="H3" s="20"/>
      <c r="I3" s="145"/>
      <c r="J3" s="69"/>
      <c r="L3" s="146"/>
      <c r="N3"/>
    </row>
    <row r="4" spans="2:22" ht="15.75" x14ac:dyDescent="0.25">
      <c r="B4" s="144"/>
      <c r="D4" s="145" t="s">
        <v>307</v>
      </c>
      <c r="E4" s="145"/>
      <c r="F4" s="20"/>
      <c r="G4" s="20"/>
      <c r="H4" s="20"/>
      <c r="I4" s="147"/>
      <c r="J4" s="69"/>
      <c r="L4" s="146"/>
      <c r="N4"/>
    </row>
    <row r="5" spans="2:22" x14ac:dyDescent="0.25">
      <c r="B5" s="144"/>
      <c r="D5" s="11"/>
      <c r="E5" s="96"/>
      <c r="I5" s="97"/>
      <c r="L5" s="146"/>
      <c r="N5"/>
    </row>
    <row r="6" spans="2:22" ht="26.25" customHeight="1" x14ac:dyDescent="0.25">
      <c r="B6" s="199" t="s">
        <v>290</v>
      </c>
      <c r="C6" s="200"/>
      <c r="D6" s="200"/>
      <c r="E6" s="200"/>
      <c r="F6" s="200"/>
      <c r="G6" s="200"/>
      <c r="H6" s="200"/>
      <c r="I6" s="200"/>
      <c r="J6" s="200"/>
      <c r="K6" s="200"/>
      <c r="L6" s="201"/>
      <c r="N6"/>
    </row>
    <row r="7" spans="2:22" s="3" customFormat="1" x14ac:dyDescent="0.25">
      <c r="B7" s="148"/>
      <c r="D7" s="3" t="s">
        <v>308</v>
      </c>
      <c r="J7" s="149"/>
      <c r="K7" s="149"/>
      <c r="L7" s="150"/>
      <c r="M7"/>
      <c r="N7"/>
      <c r="O7"/>
      <c r="P7"/>
      <c r="Q7"/>
      <c r="R7"/>
      <c r="S7"/>
      <c r="T7"/>
      <c r="U7"/>
      <c r="V7"/>
    </row>
    <row r="8" spans="2:22" ht="15.75" x14ac:dyDescent="0.25">
      <c r="B8" s="151" t="s">
        <v>293</v>
      </c>
      <c r="D8" s="212"/>
      <c r="E8" s="213"/>
      <c r="F8" s="213"/>
      <c r="G8" s="213"/>
      <c r="H8" s="213"/>
      <c r="I8" s="213"/>
      <c r="J8" s="213"/>
      <c r="K8" s="213"/>
      <c r="L8" s="214"/>
      <c r="N8"/>
    </row>
    <row r="9" spans="2:22" ht="15.75" x14ac:dyDescent="0.25">
      <c r="B9" s="151" t="s">
        <v>294</v>
      </c>
      <c r="D9" s="212"/>
      <c r="E9" s="213"/>
      <c r="F9" s="213"/>
      <c r="G9" s="213"/>
      <c r="H9" s="213"/>
      <c r="I9" s="213"/>
      <c r="J9" s="213"/>
      <c r="K9" s="213"/>
      <c r="L9" s="214"/>
      <c r="N9"/>
    </row>
    <row r="10" spans="2:22" ht="15.75" x14ac:dyDescent="0.25">
      <c r="B10" s="151" t="s">
        <v>309</v>
      </c>
      <c r="D10" s="212"/>
      <c r="E10" s="213"/>
      <c r="F10" s="213"/>
      <c r="G10" s="135" t="s">
        <v>310</v>
      </c>
      <c r="H10" s="213"/>
      <c r="I10" s="213"/>
      <c r="J10" s="213"/>
      <c r="K10" s="213"/>
      <c r="L10" s="214"/>
      <c r="N10"/>
    </row>
    <row r="11" spans="2:22" ht="15.75" x14ac:dyDescent="0.25">
      <c r="B11" s="151" t="s">
        <v>296</v>
      </c>
      <c r="D11" s="212"/>
      <c r="E11" s="213"/>
      <c r="F11" s="213"/>
      <c r="G11" s="213"/>
      <c r="H11" s="213"/>
      <c r="I11" s="213"/>
      <c r="J11" s="213"/>
      <c r="K11" s="213"/>
      <c r="L11" s="214"/>
      <c r="N11"/>
    </row>
    <row r="12" spans="2:22" ht="15.75" x14ac:dyDescent="0.25">
      <c r="B12" s="151" t="s">
        <v>297</v>
      </c>
      <c r="D12" s="212"/>
      <c r="E12" s="213"/>
      <c r="F12" s="213"/>
      <c r="G12" s="213"/>
      <c r="H12" s="213"/>
      <c r="I12" s="213"/>
      <c r="J12" s="213"/>
      <c r="K12" s="213"/>
      <c r="L12" s="214"/>
      <c r="N12"/>
    </row>
    <row r="13" spans="2:22" ht="15.75" x14ac:dyDescent="0.25">
      <c r="B13" s="151" t="s">
        <v>311</v>
      </c>
      <c r="D13" s="212"/>
      <c r="E13" s="213"/>
      <c r="F13" s="213"/>
      <c r="G13" s="213"/>
      <c r="H13" s="213"/>
      <c r="I13" s="213"/>
      <c r="J13" s="213"/>
      <c r="K13" s="213"/>
      <c r="L13" s="214"/>
      <c r="N13"/>
    </row>
    <row r="14" spans="2:22" ht="15.75" x14ac:dyDescent="0.25">
      <c r="B14" s="151" t="s">
        <v>312</v>
      </c>
      <c r="D14" s="212"/>
      <c r="E14" s="213"/>
      <c r="F14" s="213"/>
      <c r="G14" s="213"/>
      <c r="H14" s="213"/>
      <c r="I14" s="213"/>
      <c r="J14" s="213"/>
      <c r="K14" s="213"/>
      <c r="L14" s="214"/>
      <c r="N14"/>
    </row>
    <row r="15" spans="2:22" x14ac:dyDescent="0.25">
      <c r="B15" s="144"/>
      <c r="L15" s="146"/>
      <c r="N15"/>
    </row>
    <row r="16" spans="2:22" s="120" customFormat="1" ht="15.75" customHeight="1" x14ac:dyDescent="0.35">
      <c r="B16" s="199" t="s">
        <v>313</v>
      </c>
      <c r="C16" s="200"/>
      <c r="D16" s="200"/>
      <c r="E16" s="200"/>
      <c r="F16" s="200"/>
      <c r="G16" s="200"/>
      <c r="H16" s="200"/>
      <c r="I16" s="200"/>
      <c r="J16" s="200"/>
      <c r="K16" s="200"/>
      <c r="L16" s="201"/>
      <c r="M16"/>
      <c r="N16"/>
      <c r="O16"/>
      <c r="P16"/>
      <c r="Q16"/>
      <c r="R16"/>
      <c r="S16"/>
      <c r="T16"/>
      <c r="U16"/>
      <c r="V16"/>
    </row>
    <row r="17" spans="2:22" ht="15.75" x14ac:dyDescent="0.25">
      <c r="B17" s="151" t="s">
        <v>301</v>
      </c>
      <c r="D17" s="193"/>
      <c r="E17" s="194"/>
      <c r="F17" s="194"/>
      <c r="G17" s="194"/>
      <c r="H17" s="194"/>
      <c r="I17" s="194"/>
      <c r="J17" s="194"/>
      <c r="K17" s="194"/>
      <c r="L17" s="196"/>
      <c r="N17"/>
    </row>
    <row r="18" spans="2:22" ht="15.75" x14ac:dyDescent="0.25">
      <c r="B18" s="151" t="s">
        <v>302</v>
      </c>
      <c r="D18" s="193"/>
      <c r="E18" s="194"/>
      <c r="F18" s="194"/>
      <c r="G18" s="194"/>
      <c r="H18" s="194"/>
      <c r="I18" s="194"/>
      <c r="J18" s="194"/>
      <c r="K18" s="194"/>
      <c r="L18" s="196"/>
      <c r="N18"/>
    </row>
    <row r="19" spans="2:22" ht="15.75" x14ac:dyDescent="0.25">
      <c r="B19" s="151" t="s">
        <v>303</v>
      </c>
      <c r="D19" s="193"/>
      <c r="E19" s="194"/>
      <c r="F19" s="194"/>
      <c r="G19" s="194"/>
      <c r="H19" s="194"/>
      <c r="I19" s="194"/>
      <c r="J19" s="194"/>
      <c r="K19" s="194"/>
      <c r="L19" s="196"/>
      <c r="N19"/>
    </row>
    <row r="20" spans="2:22" ht="15.75" x14ac:dyDescent="0.25">
      <c r="B20" s="151" t="s">
        <v>314</v>
      </c>
      <c r="D20" s="193"/>
      <c r="E20" s="194"/>
      <c r="F20" s="194"/>
      <c r="G20" s="194"/>
      <c r="H20" s="194"/>
      <c r="I20" s="194"/>
      <c r="J20" s="194"/>
      <c r="K20" s="194"/>
      <c r="L20" s="196"/>
      <c r="N20"/>
    </row>
    <row r="21" spans="2:22" ht="15.75" x14ac:dyDescent="0.25">
      <c r="B21" s="151" t="s">
        <v>315</v>
      </c>
      <c r="D21" s="215" t="s">
        <v>316</v>
      </c>
      <c r="E21" s="216"/>
      <c r="F21" s="216"/>
      <c r="G21" s="216"/>
      <c r="H21" s="216"/>
      <c r="I21" s="216"/>
      <c r="J21" s="216"/>
      <c r="K21" s="216"/>
      <c r="L21" s="217"/>
      <c r="N21"/>
    </row>
    <row r="22" spans="2:22" x14ac:dyDescent="0.25">
      <c r="B22" s="144"/>
      <c r="L22" s="146"/>
      <c r="N22"/>
    </row>
    <row r="23" spans="2:22" s="120" customFormat="1" ht="15.75" customHeight="1" x14ac:dyDescent="0.35">
      <c r="B23" s="199" t="s">
        <v>317</v>
      </c>
      <c r="C23" s="200"/>
      <c r="D23" s="200"/>
      <c r="E23" s="200"/>
      <c r="F23" s="200"/>
      <c r="G23" s="200"/>
      <c r="H23" s="200"/>
      <c r="I23" s="200"/>
      <c r="J23" s="200"/>
      <c r="K23" s="200"/>
      <c r="L23" s="201"/>
      <c r="M23"/>
      <c r="N23"/>
      <c r="O23"/>
      <c r="P23"/>
      <c r="Q23"/>
      <c r="R23"/>
      <c r="S23"/>
      <c r="T23"/>
      <c r="U23"/>
      <c r="V23"/>
    </row>
    <row r="24" spans="2:22" s="120" customFormat="1" ht="16.5" customHeight="1" x14ac:dyDescent="0.35">
      <c r="B24" s="204" t="s">
        <v>318</v>
      </c>
      <c r="C24" s="205"/>
      <c r="D24" s="20"/>
      <c r="E24" s="20"/>
      <c r="F24" s="20"/>
      <c r="G24" s="20"/>
      <c r="H24" s="121"/>
      <c r="I24" s="152"/>
      <c r="J24" s="153"/>
      <c r="K24" s="154" t="s">
        <v>319</v>
      </c>
      <c r="L24" s="155" t="s">
        <v>320</v>
      </c>
      <c r="M24"/>
      <c r="N24"/>
      <c r="O24"/>
      <c r="P24"/>
      <c r="Q24"/>
      <c r="R24"/>
      <c r="S24"/>
      <c r="T24"/>
      <c r="U24"/>
      <c r="V24"/>
    </row>
    <row r="25" spans="2:22" s="120" customFormat="1" ht="15.75" customHeight="1" x14ac:dyDescent="0.35">
      <c r="B25" s="204"/>
      <c r="C25" s="205"/>
      <c r="D25" s="122"/>
      <c r="F25" s="20" t="s">
        <v>321</v>
      </c>
      <c r="H25" s="206"/>
      <c r="I25" s="206"/>
      <c r="J25" s="153"/>
      <c r="K25" s="125"/>
      <c r="L25" s="156"/>
      <c r="M25"/>
      <c r="N25"/>
      <c r="O25"/>
      <c r="P25"/>
      <c r="Q25"/>
      <c r="R25"/>
      <c r="S25"/>
      <c r="T25"/>
      <c r="U25"/>
      <c r="V25"/>
    </row>
    <row r="26" spans="2:22" s="120" customFormat="1" ht="6" customHeight="1" x14ac:dyDescent="0.35">
      <c r="B26" s="151"/>
      <c r="C26" s="130"/>
      <c r="D26" s="121"/>
      <c r="E26" s="121"/>
      <c r="F26" s="121"/>
      <c r="G26" s="121"/>
      <c r="J26" s="157"/>
      <c r="K26" s="157"/>
      <c r="L26" s="158"/>
      <c r="M26"/>
      <c r="N26"/>
      <c r="O26"/>
      <c r="P26"/>
      <c r="Q26"/>
      <c r="R26"/>
      <c r="S26"/>
      <c r="T26"/>
      <c r="U26"/>
      <c r="V26"/>
    </row>
    <row r="27" spans="2:22" s="120" customFormat="1" ht="15.75" customHeight="1" x14ac:dyDescent="0.35">
      <c r="B27" s="204" t="s">
        <v>322</v>
      </c>
      <c r="C27" s="205"/>
      <c r="D27" s="221" t="s">
        <v>323</v>
      </c>
      <c r="E27" s="221"/>
      <c r="F27" s="128"/>
      <c r="G27" s="221" t="s">
        <v>324</v>
      </c>
      <c r="H27" s="221"/>
      <c r="I27" s="128"/>
      <c r="J27" s="207" t="s">
        <v>325</v>
      </c>
      <c r="K27" s="207"/>
      <c r="L27" s="159"/>
      <c r="M27"/>
      <c r="N27"/>
      <c r="O27"/>
      <c r="P27"/>
      <c r="Q27"/>
      <c r="R27"/>
      <c r="S27"/>
      <c r="T27"/>
      <c r="U27"/>
      <c r="V27"/>
    </row>
    <row r="28" spans="2:22" s="120" customFormat="1" ht="15.75" customHeight="1" x14ac:dyDescent="0.35">
      <c r="B28" s="204"/>
      <c r="C28" s="205"/>
      <c r="D28" s="221" t="s">
        <v>326</v>
      </c>
      <c r="E28" s="221"/>
      <c r="F28" s="128"/>
      <c r="G28" s="221" t="s">
        <v>327</v>
      </c>
      <c r="H28" s="221"/>
      <c r="I28" s="128"/>
      <c r="J28" s="207" t="s">
        <v>328</v>
      </c>
      <c r="K28" s="207"/>
      <c r="L28" s="159"/>
      <c r="M28"/>
      <c r="N28"/>
      <c r="O28"/>
      <c r="P28"/>
      <c r="Q28"/>
      <c r="R28"/>
      <c r="S28"/>
      <c r="T28"/>
      <c r="U28"/>
      <c r="V28"/>
    </row>
    <row r="29" spans="2:22" s="120" customFormat="1" ht="15.75" customHeight="1" x14ac:dyDescent="0.35">
      <c r="B29" s="160"/>
      <c r="C29" s="130"/>
      <c r="D29" s="221" t="s">
        <v>329</v>
      </c>
      <c r="E29" s="221"/>
      <c r="F29" s="128"/>
      <c r="G29" s="221" t="s">
        <v>330</v>
      </c>
      <c r="H29" s="221"/>
      <c r="I29" s="128"/>
      <c r="J29" s="207" t="s">
        <v>331</v>
      </c>
      <c r="K29" s="207"/>
      <c r="L29" s="159"/>
      <c r="M29"/>
      <c r="N29"/>
      <c r="O29"/>
      <c r="P29"/>
      <c r="Q29"/>
      <c r="R29"/>
      <c r="S29"/>
      <c r="T29"/>
      <c r="U29"/>
      <c r="V29"/>
    </row>
    <row r="30" spans="2:22" s="120" customFormat="1" ht="15.75" customHeight="1" x14ac:dyDescent="0.35">
      <c r="B30" s="160"/>
      <c r="C30" s="130"/>
      <c r="D30" s="221" t="s">
        <v>332</v>
      </c>
      <c r="E30" s="221"/>
      <c r="F30" s="128"/>
      <c r="G30" s="221" t="s">
        <v>333</v>
      </c>
      <c r="H30" s="221"/>
      <c r="I30" s="128"/>
      <c r="J30" s="207" t="s">
        <v>334</v>
      </c>
      <c r="K30" s="207"/>
      <c r="L30" s="159"/>
      <c r="M30"/>
      <c r="N30"/>
      <c r="O30"/>
      <c r="P30"/>
      <c r="Q30"/>
      <c r="R30"/>
      <c r="S30"/>
      <c r="T30"/>
      <c r="U30"/>
      <c r="V30"/>
    </row>
    <row r="31" spans="2:22" s="120" customFormat="1" ht="6" customHeight="1" x14ac:dyDescent="0.35">
      <c r="B31" s="151"/>
      <c r="C31" s="130"/>
      <c r="D31" s="121"/>
      <c r="E31" s="121"/>
      <c r="F31" s="121"/>
      <c r="G31" s="121"/>
      <c r="J31" s="157"/>
      <c r="K31" s="157"/>
      <c r="L31" s="158"/>
      <c r="M31"/>
      <c r="N31"/>
      <c r="O31"/>
      <c r="P31"/>
      <c r="Q31"/>
      <c r="R31"/>
      <c r="S31"/>
      <c r="T31"/>
      <c r="U31"/>
      <c r="V31"/>
    </row>
    <row r="32" spans="2:22" s="120" customFormat="1" ht="15.75" customHeight="1" x14ac:dyDescent="0.35">
      <c r="B32" s="151" t="s">
        <v>335</v>
      </c>
      <c r="C32" s="2" t="s">
        <v>336</v>
      </c>
      <c r="D32" s="127"/>
      <c r="E32" s="2" t="s">
        <v>337</v>
      </c>
      <c r="F32" s="127"/>
      <c r="G32" s="2" t="s">
        <v>338</v>
      </c>
      <c r="H32" s="127"/>
      <c r="I32" s="2" t="s">
        <v>339</v>
      </c>
      <c r="J32" s="129"/>
      <c r="K32" s="2" t="s">
        <v>340</v>
      </c>
      <c r="L32" s="161"/>
      <c r="M32"/>
      <c r="N32"/>
      <c r="O32"/>
      <c r="P32"/>
      <c r="Q32"/>
      <c r="R32"/>
      <c r="S32"/>
      <c r="T32"/>
      <c r="U32"/>
      <c r="V32"/>
    </row>
    <row r="33" spans="2:22" s="120" customFormat="1" ht="15.75" customHeight="1" x14ac:dyDescent="0.35">
      <c r="B33" s="160"/>
      <c r="C33" s="2" t="s">
        <v>341</v>
      </c>
      <c r="D33" s="127"/>
      <c r="E33" s="2" t="s">
        <v>342</v>
      </c>
      <c r="F33" s="127"/>
      <c r="G33" s="2" t="s">
        <v>343</v>
      </c>
      <c r="H33" s="127"/>
      <c r="I33" s="2" t="s">
        <v>344</v>
      </c>
      <c r="J33" s="129"/>
      <c r="L33" s="162"/>
      <c r="M33"/>
      <c r="N33"/>
      <c r="O33"/>
      <c r="P33"/>
      <c r="Q33"/>
      <c r="R33"/>
      <c r="S33"/>
      <c r="T33"/>
      <c r="U33"/>
    </row>
    <row r="34" spans="2:22" s="120" customFormat="1" ht="5.45" customHeight="1" x14ac:dyDescent="0.35">
      <c r="B34" s="160"/>
      <c r="C34" s="20"/>
      <c r="D34"/>
      <c r="E34"/>
      <c r="F34"/>
      <c r="G34"/>
      <c r="H34"/>
      <c r="I34"/>
      <c r="J34"/>
      <c r="K34"/>
      <c r="L34" s="162"/>
    </row>
    <row r="35" spans="2:22" ht="15.75" x14ac:dyDescent="0.25">
      <c r="B35" s="151" t="s">
        <v>345</v>
      </c>
      <c r="C35" s="20"/>
      <c r="D35" s="218"/>
      <c r="E35" s="219"/>
      <c r="F35" s="219"/>
      <c r="G35" s="219"/>
      <c r="H35" s="219"/>
      <c r="I35" s="219"/>
      <c r="J35" s="219"/>
      <c r="K35" s="219"/>
      <c r="L35" s="220"/>
      <c r="N35"/>
    </row>
    <row r="36" spans="2:22" ht="15.75" x14ac:dyDescent="0.25">
      <c r="B36" s="151" t="s">
        <v>346</v>
      </c>
      <c r="C36" s="20"/>
      <c r="D36" s="218"/>
      <c r="E36" s="219"/>
      <c r="F36" s="219"/>
      <c r="G36" s="219"/>
      <c r="H36" s="219"/>
      <c r="I36" s="219"/>
      <c r="J36" s="219"/>
      <c r="K36" s="219"/>
      <c r="L36" s="220"/>
      <c r="N36"/>
    </row>
    <row r="37" spans="2:22" ht="15.75" x14ac:dyDescent="0.25">
      <c r="B37" s="151" t="s">
        <v>347</v>
      </c>
      <c r="C37" s="20"/>
      <c r="D37" s="218"/>
      <c r="E37" s="219"/>
      <c r="F37" s="219"/>
      <c r="G37" s="219"/>
      <c r="H37" s="219"/>
      <c r="I37" s="219"/>
      <c r="J37" s="219"/>
      <c r="K37" s="219"/>
      <c r="L37" s="220"/>
      <c r="N37"/>
    </row>
    <row r="38" spans="2:22" ht="15.75" x14ac:dyDescent="0.25">
      <c r="B38" s="151" t="s">
        <v>348</v>
      </c>
      <c r="C38" s="20"/>
      <c r="D38" s="193"/>
      <c r="E38" s="194"/>
      <c r="F38" s="194"/>
      <c r="G38" s="194"/>
      <c r="H38" s="194"/>
      <c r="I38" s="194"/>
      <c r="J38" s="194"/>
      <c r="K38" s="194"/>
      <c r="L38" s="196"/>
      <c r="N38"/>
    </row>
    <row r="39" spans="2:22" ht="15.75" x14ac:dyDescent="0.25">
      <c r="B39" s="151" t="s">
        <v>349</v>
      </c>
      <c r="C39" s="20"/>
      <c r="D39" s="193"/>
      <c r="E39" s="194"/>
      <c r="F39" s="194"/>
      <c r="G39" s="194"/>
      <c r="H39" s="194"/>
      <c r="I39" s="194"/>
      <c r="J39" s="194"/>
      <c r="K39" s="194"/>
      <c r="L39" s="196"/>
      <c r="N39"/>
    </row>
    <row r="40" spans="2:22" ht="15.75" x14ac:dyDescent="0.25">
      <c r="B40" s="151" t="s">
        <v>350</v>
      </c>
      <c r="C40" s="20"/>
      <c r="D40" s="193"/>
      <c r="E40" s="194"/>
      <c r="F40" s="194"/>
      <c r="G40" s="194"/>
      <c r="H40" s="194"/>
      <c r="I40" s="194"/>
      <c r="J40" s="194"/>
      <c r="K40" s="194"/>
      <c r="L40" s="196"/>
      <c r="N40"/>
    </row>
    <row r="41" spans="2:22" ht="4.9000000000000004" customHeight="1" x14ac:dyDescent="0.25">
      <c r="B41" s="151"/>
      <c r="C41" s="20"/>
      <c r="L41" s="146"/>
      <c r="N41"/>
    </row>
    <row r="42" spans="2:22" ht="15.75" x14ac:dyDescent="0.25">
      <c r="B42" s="151" t="s">
        <v>351</v>
      </c>
      <c r="C42" s="20"/>
      <c r="D42" s="193"/>
      <c r="E42" s="194"/>
      <c r="F42" s="194"/>
      <c r="G42" s="194"/>
      <c r="H42" s="194"/>
      <c r="I42" s="194"/>
      <c r="J42" s="194"/>
      <c r="K42" s="194"/>
      <c r="L42" s="196"/>
      <c r="N42"/>
    </row>
    <row r="43" spans="2:22" ht="15.75" x14ac:dyDescent="0.25">
      <c r="B43" s="151" t="s">
        <v>352</v>
      </c>
      <c r="C43" s="20"/>
      <c r="D43" s="193"/>
      <c r="E43" s="194"/>
      <c r="F43" s="194"/>
      <c r="G43" s="194"/>
      <c r="H43" s="194"/>
      <c r="I43" s="194"/>
      <c r="J43" s="194"/>
      <c r="K43" s="194"/>
      <c r="L43" s="196"/>
      <c r="N43"/>
    </row>
    <row r="44" spans="2:22" ht="15.75" x14ac:dyDescent="0.25">
      <c r="B44" s="151" t="s">
        <v>353</v>
      </c>
      <c r="C44" s="20"/>
      <c r="D44" s="193"/>
      <c r="E44" s="194"/>
      <c r="F44" s="194"/>
      <c r="G44" s="194"/>
      <c r="H44" s="194"/>
      <c r="I44" s="194"/>
      <c r="J44" s="194"/>
      <c r="K44" s="194"/>
      <c r="L44" s="196"/>
      <c r="N44"/>
    </row>
    <row r="45" spans="2:22" ht="15.75" x14ac:dyDescent="0.25">
      <c r="B45" s="151" t="s">
        <v>354</v>
      </c>
      <c r="C45" s="20"/>
      <c r="D45" s="193"/>
      <c r="E45" s="194"/>
      <c r="F45" s="194"/>
      <c r="G45" s="194"/>
      <c r="H45" s="194"/>
      <c r="I45" s="194"/>
      <c r="J45" s="194"/>
      <c r="K45" s="194"/>
      <c r="L45" s="196"/>
      <c r="N45"/>
    </row>
    <row r="46" spans="2:22" ht="15.75" x14ac:dyDescent="0.25">
      <c r="B46" s="151" t="s">
        <v>355</v>
      </c>
      <c r="C46" s="20"/>
      <c r="D46" s="193"/>
      <c r="E46" s="194"/>
      <c r="F46" s="194"/>
      <c r="G46" s="194"/>
      <c r="H46" s="194"/>
      <c r="I46" s="194"/>
      <c r="J46" s="194"/>
      <c r="K46" s="194"/>
      <c r="L46" s="196"/>
      <c r="N46"/>
    </row>
    <row r="47" spans="2:22" s="120" customFormat="1" ht="4.1500000000000004" customHeight="1" x14ac:dyDescent="0.35">
      <c r="B47" s="151"/>
      <c r="C47" s="130"/>
      <c r="D47" s="121"/>
      <c r="E47" s="121"/>
      <c r="F47" s="121"/>
      <c r="G47" s="121"/>
      <c r="J47" s="157"/>
      <c r="K47" s="157"/>
      <c r="L47" s="158"/>
      <c r="M47"/>
      <c r="N47"/>
      <c r="O47"/>
      <c r="P47"/>
      <c r="Q47"/>
      <c r="R47"/>
      <c r="S47"/>
      <c r="T47"/>
      <c r="U47"/>
      <c r="V47"/>
    </row>
    <row r="48" spans="2:22" ht="15.75" x14ac:dyDescent="0.25">
      <c r="B48" s="151" t="s">
        <v>356</v>
      </c>
      <c r="C48" s="20"/>
      <c r="D48" s="193"/>
      <c r="E48" s="194"/>
      <c r="F48" s="194"/>
      <c r="G48" s="194"/>
      <c r="H48" s="194"/>
      <c r="I48" s="194"/>
      <c r="J48" s="194"/>
      <c r="K48" s="194"/>
      <c r="L48" s="196"/>
      <c r="N48"/>
    </row>
    <row r="49" spans="2:22" ht="15.75" x14ac:dyDescent="0.25">
      <c r="B49" s="151" t="s">
        <v>357</v>
      </c>
      <c r="C49" s="20"/>
      <c r="D49" s="193"/>
      <c r="E49" s="194"/>
      <c r="F49" s="194"/>
      <c r="G49" s="194"/>
      <c r="H49" s="194"/>
      <c r="I49" s="194"/>
      <c r="J49" s="194"/>
      <c r="K49" s="194"/>
      <c r="L49" s="196"/>
      <c r="N49"/>
    </row>
    <row r="50" spans="2:22" ht="15.75" x14ac:dyDescent="0.25">
      <c r="B50" s="151" t="s">
        <v>358</v>
      </c>
      <c r="C50" s="20"/>
      <c r="D50" s="193"/>
      <c r="E50" s="194"/>
      <c r="F50" s="194"/>
      <c r="G50" s="194"/>
      <c r="H50" s="194"/>
      <c r="I50" s="194"/>
      <c r="J50" s="194"/>
      <c r="K50" s="194"/>
      <c r="L50" s="196"/>
      <c r="N50"/>
    </row>
    <row r="51" spans="2:22" ht="15.75" x14ac:dyDescent="0.25">
      <c r="B51" s="151" t="s">
        <v>359</v>
      </c>
      <c r="C51" s="20"/>
      <c r="D51" s="193"/>
      <c r="E51" s="194"/>
      <c r="F51" s="194"/>
      <c r="G51" s="194"/>
      <c r="H51" s="194"/>
      <c r="I51" s="194"/>
      <c r="J51" s="194"/>
      <c r="K51" s="194"/>
      <c r="L51" s="196"/>
      <c r="N51"/>
    </row>
    <row r="52" spans="2:22" ht="15.75" x14ac:dyDescent="0.25">
      <c r="B52" s="151"/>
      <c r="C52" s="20"/>
      <c r="L52" s="146"/>
      <c r="N52"/>
    </row>
    <row r="53" spans="2:22" ht="26.25" customHeight="1" x14ac:dyDescent="0.25">
      <c r="B53" s="199" t="s">
        <v>360</v>
      </c>
      <c r="C53" s="200"/>
      <c r="D53" s="200"/>
      <c r="E53" s="200"/>
      <c r="F53" s="200"/>
      <c r="G53" s="200"/>
      <c r="H53" s="200"/>
      <c r="I53" s="200"/>
      <c r="J53" s="200"/>
      <c r="K53" s="200"/>
      <c r="L53" s="201"/>
      <c r="M53" s="136"/>
      <c r="N53"/>
    </row>
    <row r="54" spans="2:22" s="120" customFormat="1" ht="15.75" customHeight="1" x14ac:dyDescent="0.35">
      <c r="B54" s="208" t="s">
        <v>361</v>
      </c>
      <c r="C54" s="209"/>
      <c r="D54" s="121"/>
      <c r="E54" s="121"/>
      <c r="F54" s="20"/>
      <c r="G54" s="20"/>
      <c r="H54" s="121"/>
      <c r="I54" s="152"/>
      <c r="J54" s="153"/>
      <c r="K54" s="154" t="s">
        <v>319</v>
      </c>
      <c r="L54" s="155" t="s">
        <v>320</v>
      </c>
      <c r="M54"/>
      <c r="N54"/>
      <c r="O54"/>
      <c r="P54"/>
      <c r="Q54"/>
      <c r="R54"/>
      <c r="S54"/>
      <c r="T54"/>
      <c r="U54"/>
      <c r="V54"/>
    </row>
    <row r="55" spans="2:22" s="120" customFormat="1" ht="24" customHeight="1" x14ac:dyDescent="0.35">
      <c r="B55" s="208"/>
      <c r="C55" s="209"/>
      <c r="D55" s="122"/>
      <c r="E55" s="121"/>
      <c r="F55" s="20" t="s">
        <v>321</v>
      </c>
      <c r="H55" s="206"/>
      <c r="I55" s="206"/>
      <c r="J55" s="153"/>
      <c r="K55" s="125"/>
      <c r="L55" s="156"/>
      <c r="M55"/>
      <c r="N55"/>
      <c r="O55"/>
      <c r="P55"/>
      <c r="Q55"/>
      <c r="R55"/>
      <c r="S55"/>
      <c r="T55"/>
      <c r="U55"/>
      <c r="V55"/>
    </row>
    <row r="56" spans="2:22" s="120" customFormat="1" ht="6" customHeight="1" x14ac:dyDescent="0.35">
      <c r="B56" s="163"/>
      <c r="D56" s="130"/>
      <c r="E56" s="130"/>
      <c r="F56" s="130"/>
      <c r="G56" s="130"/>
      <c r="H56" s="20"/>
      <c r="I56" s="20"/>
      <c r="J56" s="69"/>
      <c r="K56" s="69"/>
      <c r="L56" s="164"/>
      <c r="M56"/>
      <c r="N56"/>
      <c r="O56"/>
      <c r="P56"/>
      <c r="Q56"/>
      <c r="R56"/>
      <c r="S56"/>
      <c r="T56"/>
      <c r="U56"/>
      <c r="V56"/>
    </row>
    <row r="57" spans="2:22" s="120" customFormat="1" ht="15.75" customHeight="1" x14ac:dyDescent="0.35">
      <c r="B57" s="151"/>
      <c r="C57" s="130"/>
      <c r="D57" s="20"/>
      <c r="E57" s="2" t="s">
        <v>362</v>
      </c>
      <c r="F57" s="132"/>
      <c r="G57" s="20"/>
      <c r="H57" s="2" t="s">
        <v>363</v>
      </c>
      <c r="I57" s="132"/>
      <c r="J57" s="69"/>
      <c r="K57" s="25" t="s">
        <v>364</v>
      </c>
      <c r="L57" s="165"/>
      <c r="M57"/>
      <c r="N57"/>
      <c r="O57"/>
      <c r="P57"/>
      <c r="Q57"/>
      <c r="R57"/>
      <c r="S57"/>
      <c r="T57"/>
      <c r="U57"/>
      <c r="V57"/>
    </row>
    <row r="58" spans="2:22" s="120" customFormat="1" ht="15.75" customHeight="1" x14ac:dyDescent="0.35">
      <c r="B58" s="160"/>
      <c r="C58" s="130"/>
      <c r="D58" s="20"/>
      <c r="E58" s="2" t="s">
        <v>365</v>
      </c>
      <c r="F58" s="132"/>
      <c r="G58" s="20"/>
      <c r="H58" s="2" t="s">
        <v>366</v>
      </c>
      <c r="I58" s="132"/>
      <c r="J58" s="69"/>
      <c r="K58" s="25" t="s">
        <v>367</v>
      </c>
      <c r="L58" s="165"/>
      <c r="M58"/>
      <c r="N58"/>
      <c r="O58"/>
      <c r="P58"/>
      <c r="Q58"/>
      <c r="R58"/>
      <c r="S58"/>
      <c r="T58"/>
      <c r="U58"/>
      <c r="V58"/>
    </row>
    <row r="59" spans="2:22" s="120" customFormat="1" ht="15.75" customHeight="1" x14ac:dyDescent="0.35">
      <c r="B59" s="160"/>
      <c r="C59" s="130"/>
      <c r="D59" s="20"/>
      <c r="E59" s="2" t="s">
        <v>368</v>
      </c>
      <c r="F59" s="132"/>
      <c r="G59" s="20"/>
      <c r="H59" s="2" t="s">
        <v>369</v>
      </c>
      <c r="I59" s="132"/>
      <c r="J59" s="69"/>
      <c r="K59" s="25" t="s">
        <v>370</v>
      </c>
      <c r="L59" s="165"/>
      <c r="M59"/>
      <c r="N59"/>
      <c r="O59"/>
      <c r="P59"/>
      <c r="Q59"/>
      <c r="R59"/>
      <c r="S59"/>
      <c r="T59"/>
      <c r="U59"/>
      <c r="V59"/>
    </row>
    <row r="60" spans="2:22" s="120" customFormat="1" ht="15.75" customHeight="1" x14ac:dyDescent="0.35">
      <c r="B60" s="160"/>
      <c r="C60" s="130"/>
      <c r="D60" s="20"/>
      <c r="E60" s="2" t="s">
        <v>371</v>
      </c>
      <c r="F60" s="132"/>
      <c r="G60" s="20"/>
      <c r="H60" s="2" t="s">
        <v>372</v>
      </c>
      <c r="I60" s="132"/>
      <c r="J60" s="69"/>
      <c r="K60" s="25" t="s">
        <v>373</v>
      </c>
      <c r="L60" s="165"/>
      <c r="M60"/>
      <c r="N60"/>
      <c r="O60"/>
      <c r="P60"/>
      <c r="Q60"/>
      <c r="R60"/>
      <c r="S60"/>
      <c r="T60"/>
      <c r="U60"/>
      <c r="V60"/>
    </row>
    <row r="61" spans="2:22" s="120" customFormat="1" ht="15.75" customHeight="1" x14ac:dyDescent="0.35">
      <c r="B61" s="151"/>
      <c r="C61" s="130"/>
      <c r="D61" s="20"/>
      <c r="E61" s="166" t="s">
        <v>362</v>
      </c>
      <c r="F61" s="132"/>
      <c r="G61" s="20"/>
      <c r="H61" s="2" t="s">
        <v>374</v>
      </c>
      <c r="I61" s="132"/>
      <c r="J61" s="69"/>
      <c r="K61" s="25" t="s">
        <v>375</v>
      </c>
      <c r="L61" s="165"/>
      <c r="M61"/>
      <c r="N61"/>
      <c r="O61"/>
      <c r="P61"/>
      <c r="Q61"/>
      <c r="R61"/>
      <c r="S61"/>
      <c r="T61"/>
      <c r="U61"/>
      <c r="V61"/>
    </row>
    <row r="62" spans="2:22" s="120" customFormat="1" ht="15.75" customHeight="1" x14ac:dyDescent="0.35">
      <c r="B62" s="160"/>
      <c r="C62" s="130"/>
      <c r="D62" s="20"/>
      <c r="E62" s="2" t="s">
        <v>376</v>
      </c>
      <c r="F62" s="132"/>
      <c r="G62" s="20"/>
      <c r="H62" s="2" t="s">
        <v>377</v>
      </c>
      <c r="I62" s="132"/>
      <c r="J62" s="69"/>
      <c r="K62" s="25" t="s">
        <v>378</v>
      </c>
      <c r="L62" s="165"/>
      <c r="M62"/>
      <c r="N62"/>
      <c r="O62"/>
      <c r="P62"/>
      <c r="Q62"/>
      <c r="R62"/>
      <c r="S62"/>
      <c r="T62"/>
      <c r="U62"/>
      <c r="V62"/>
    </row>
    <row r="63" spans="2:22" s="120" customFormat="1" ht="15.75" customHeight="1" x14ac:dyDescent="0.35">
      <c r="B63" s="160"/>
      <c r="C63" s="130"/>
      <c r="D63" s="20"/>
      <c r="E63" s="2" t="s">
        <v>366</v>
      </c>
      <c r="F63" s="132"/>
      <c r="G63" s="20"/>
      <c r="H63" s="2" t="s">
        <v>379</v>
      </c>
      <c r="I63" s="132"/>
      <c r="J63" s="69"/>
      <c r="K63" s="25" t="s">
        <v>380</v>
      </c>
      <c r="L63" s="165"/>
      <c r="M63"/>
      <c r="N63"/>
      <c r="O63"/>
      <c r="P63"/>
      <c r="Q63"/>
      <c r="R63"/>
      <c r="S63"/>
      <c r="T63"/>
      <c r="U63"/>
      <c r="V63"/>
    </row>
    <row r="64" spans="2:22" s="120" customFormat="1" ht="15.75" customHeight="1" x14ac:dyDescent="0.35">
      <c r="B64" s="160"/>
      <c r="C64" s="130"/>
      <c r="D64" s="20"/>
      <c r="E64" s="2" t="s">
        <v>371</v>
      </c>
      <c r="F64" s="132"/>
      <c r="G64" s="20"/>
      <c r="H64" s="2" t="s">
        <v>381</v>
      </c>
      <c r="I64" s="132"/>
      <c r="K64"/>
      <c r="L64" s="162"/>
      <c r="M64"/>
      <c r="N64"/>
      <c r="O64"/>
      <c r="P64"/>
      <c r="Q64"/>
      <c r="R64"/>
      <c r="S64"/>
    </row>
    <row r="65" spans="2:22" s="120" customFormat="1" ht="6" customHeight="1" x14ac:dyDescent="0.35">
      <c r="B65" s="151"/>
      <c r="C65" s="130"/>
      <c r="D65" s="130"/>
      <c r="E65" s="130"/>
      <c r="F65" s="130"/>
      <c r="G65" s="130"/>
      <c r="H65" s="20"/>
      <c r="I65" s="20"/>
      <c r="J65" s="131"/>
      <c r="K65"/>
      <c r="L65" s="162"/>
      <c r="M65"/>
      <c r="N65"/>
      <c r="O65"/>
      <c r="P65"/>
      <c r="Q65"/>
      <c r="R65"/>
      <c r="S65"/>
      <c r="T65"/>
    </row>
    <row r="66" spans="2:22" s="120" customFormat="1" ht="15.75" customHeight="1" x14ac:dyDescent="0.35">
      <c r="B66" s="151" t="s">
        <v>335</v>
      </c>
      <c r="C66" s="2" t="s">
        <v>336</v>
      </c>
      <c r="D66" s="127"/>
      <c r="E66" s="2" t="s">
        <v>337</v>
      </c>
      <c r="F66" s="127"/>
      <c r="G66" s="2" t="s">
        <v>338</v>
      </c>
      <c r="H66" s="127"/>
      <c r="I66" s="2" t="s">
        <v>339</v>
      </c>
      <c r="J66" s="129"/>
      <c r="K66" s="2" t="s">
        <v>340</v>
      </c>
      <c r="L66" s="161"/>
      <c r="M66"/>
      <c r="N66"/>
      <c r="O66"/>
      <c r="P66"/>
      <c r="Q66"/>
      <c r="R66"/>
      <c r="S66"/>
      <c r="T66"/>
      <c r="U66"/>
      <c r="V66"/>
    </row>
    <row r="67" spans="2:22" s="120" customFormat="1" ht="15.75" customHeight="1" x14ac:dyDescent="0.35">
      <c r="B67" s="160"/>
      <c r="C67" s="2" t="s">
        <v>341</v>
      </c>
      <c r="D67" s="127"/>
      <c r="E67" s="2" t="s">
        <v>342</v>
      </c>
      <c r="F67" s="127"/>
      <c r="G67" s="2" t="s">
        <v>343</v>
      </c>
      <c r="H67" s="127"/>
      <c r="I67" s="2" t="s">
        <v>344</v>
      </c>
      <c r="J67" s="129"/>
      <c r="L67" s="162"/>
      <c r="M67"/>
      <c r="N67"/>
      <c r="O67"/>
      <c r="P67"/>
      <c r="Q67"/>
      <c r="R67"/>
      <c r="S67"/>
      <c r="T67"/>
      <c r="U67"/>
    </row>
    <row r="68" spans="2:22" s="120" customFormat="1" ht="6" customHeight="1" x14ac:dyDescent="0.35">
      <c r="B68" s="151"/>
      <c r="C68" s="130"/>
      <c r="D68" s="130"/>
      <c r="E68" s="130"/>
      <c r="F68" s="130"/>
      <c r="G68" s="130"/>
      <c r="H68" s="20"/>
      <c r="I68" s="20"/>
      <c r="J68" s="69"/>
      <c r="K68" s="69"/>
      <c r="L68" s="164"/>
      <c r="M68"/>
      <c r="N68"/>
      <c r="O68"/>
      <c r="P68"/>
      <c r="Q68"/>
      <c r="R68"/>
      <c r="S68"/>
      <c r="T68"/>
      <c r="U68"/>
      <c r="V68"/>
    </row>
    <row r="69" spans="2:22" ht="15.75" x14ac:dyDescent="0.25">
      <c r="B69" s="151" t="s">
        <v>345</v>
      </c>
      <c r="C69" s="20"/>
      <c r="D69" s="193"/>
      <c r="E69" s="194"/>
      <c r="F69" s="194"/>
      <c r="G69" s="194"/>
      <c r="H69" s="194"/>
      <c r="I69" s="194"/>
      <c r="J69" s="194"/>
      <c r="K69" s="194"/>
      <c r="L69" s="196"/>
      <c r="N69"/>
    </row>
    <row r="70" spans="2:22" ht="15.75" x14ac:dyDescent="0.25">
      <c r="B70" s="151" t="s">
        <v>346</v>
      </c>
      <c r="C70" s="20"/>
      <c r="D70" s="193"/>
      <c r="E70" s="194"/>
      <c r="F70" s="194"/>
      <c r="G70" s="194"/>
      <c r="H70" s="194"/>
      <c r="I70" s="194"/>
      <c r="J70" s="194"/>
      <c r="K70" s="194"/>
      <c r="L70" s="196"/>
      <c r="N70"/>
    </row>
    <row r="71" spans="2:22" ht="15.75" x14ac:dyDescent="0.25">
      <c r="B71" s="151" t="s">
        <v>347</v>
      </c>
      <c r="C71" s="20"/>
      <c r="D71" s="193"/>
      <c r="E71" s="194"/>
      <c r="F71" s="194"/>
      <c r="G71" s="194"/>
      <c r="H71" s="194"/>
      <c r="I71" s="194"/>
      <c r="J71" s="194"/>
      <c r="K71" s="194"/>
      <c r="L71" s="196"/>
      <c r="N71"/>
    </row>
    <row r="72" spans="2:22" ht="15.75" x14ac:dyDescent="0.25">
      <c r="B72" s="151" t="s">
        <v>348</v>
      </c>
      <c r="C72" s="20"/>
      <c r="D72" s="193"/>
      <c r="E72" s="194"/>
      <c r="F72" s="194"/>
      <c r="G72" s="194"/>
      <c r="H72" s="194"/>
      <c r="I72" s="194"/>
      <c r="J72" s="194"/>
      <c r="K72" s="194"/>
      <c r="L72" s="196"/>
      <c r="N72"/>
    </row>
    <row r="73" spans="2:22" ht="15.75" x14ac:dyDescent="0.25">
      <c r="B73" s="151" t="s">
        <v>349</v>
      </c>
      <c r="C73" s="20"/>
      <c r="D73" s="193"/>
      <c r="E73" s="194"/>
      <c r="F73" s="194"/>
      <c r="G73" s="194"/>
      <c r="H73" s="194"/>
      <c r="I73" s="194"/>
      <c r="J73" s="194"/>
      <c r="K73" s="194"/>
      <c r="L73" s="196"/>
      <c r="N73"/>
    </row>
    <row r="74" spans="2:22" ht="15.75" x14ac:dyDescent="0.25">
      <c r="B74" s="151" t="s">
        <v>382</v>
      </c>
      <c r="C74" s="20"/>
      <c r="D74" s="193"/>
      <c r="E74" s="194"/>
      <c r="F74" s="194"/>
      <c r="G74" s="194"/>
      <c r="H74" s="194"/>
      <c r="I74" s="194"/>
      <c r="J74" s="194"/>
      <c r="K74" s="194"/>
      <c r="L74" s="196"/>
      <c r="N74"/>
    </row>
    <row r="75" spans="2:22" ht="4.9000000000000004" customHeight="1" x14ac:dyDescent="0.25">
      <c r="B75" s="151"/>
      <c r="C75" s="20"/>
      <c r="D75" s="20"/>
      <c r="E75" s="20"/>
      <c r="F75" s="20"/>
      <c r="G75" s="20"/>
      <c r="H75" s="20"/>
      <c r="I75" s="20"/>
      <c r="J75" s="69"/>
      <c r="K75" s="69"/>
      <c r="L75" s="167"/>
      <c r="N75"/>
    </row>
    <row r="76" spans="2:22" ht="15.75" x14ac:dyDescent="0.25">
      <c r="B76" s="151" t="s">
        <v>351</v>
      </c>
      <c r="C76" s="20"/>
      <c r="D76" s="193"/>
      <c r="E76" s="194"/>
      <c r="F76" s="194"/>
      <c r="G76" s="194"/>
      <c r="H76" s="194"/>
      <c r="I76" s="194"/>
      <c r="J76" s="194"/>
      <c r="K76" s="194"/>
      <c r="L76" s="196"/>
      <c r="N76"/>
    </row>
    <row r="77" spans="2:22" ht="15.75" x14ac:dyDescent="0.25">
      <c r="B77" s="151" t="s">
        <v>352</v>
      </c>
      <c r="C77" s="20"/>
      <c r="D77" s="193"/>
      <c r="E77" s="194"/>
      <c r="F77" s="194"/>
      <c r="G77" s="194"/>
      <c r="H77" s="194"/>
      <c r="I77" s="194"/>
      <c r="J77" s="194"/>
      <c r="K77" s="194"/>
      <c r="L77" s="196"/>
      <c r="N77"/>
    </row>
    <row r="78" spans="2:22" ht="15.75" x14ac:dyDescent="0.25">
      <c r="B78" s="151" t="s">
        <v>353</v>
      </c>
      <c r="C78" s="20"/>
      <c r="D78" s="193"/>
      <c r="E78" s="194"/>
      <c r="F78" s="194"/>
      <c r="G78" s="194"/>
      <c r="H78" s="194"/>
      <c r="I78" s="194"/>
      <c r="J78" s="194"/>
      <c r="K78" s="194"/>
      <c r="L78" s="196"/>
      <c r="N78"/>
    </row>
    <row r="79" spans="2:22" ht="15.75" x14ac:dyDescent="0.25">
      <c r="B79" s="151" t="s">
        <v>354</v>
      </c>
      <c r="C79" s="20"/>
      <c r="D79" s="193"/>
      <c r="E79" s="194"/>
      <c r="F79" s="194"/>
      <c r="G79" s="194"/>
      <c r="H79" s="194"/>
      <c r="I79" s="194"/>
      <c r="J79" s="194"/>
      <c r="K79" s="194"/>
      <c r="L79" s="196"/>
      <c r="N79"/>
    </row>
    <row r="80" spans="2:22" ht="15.75" x14ac:dyDescent="0.25">
      <c r="B80" s="151" t="s">
        <v>383</v>
      </c>
      <c r="C80" s="20"/>
      <c r="D80" s="193"/>
      <c r="E80" s="194"/>
      <c r="F80" s="194"/>
      <c r="G80" s="194"/>
      <c r="H80" s="194"/>
      <c r="I80" s="194"/>
      <c r="J80" s="194"/>
      <c r="K80" s="194"/>
      <c r="L80" s="196"/>
      <c r="N80"/>
    </row>
    <row r="81" spans="2:18" s="120" customFormat="1" ht="4.9000000000000004" customHeight="1" x14ac:dyDescent="0.35">
      <c r="B81" s="151"/>
      <c r="C81" s="130"/>
      <c r="D81" s="130"/>
      <c r="E81" s="130"/>
      <c r="F81" s="130"/>
      <c r="G81" s="130"/>
      <c r="H81" s="20"/>
      <c r="I81" s="20"/>
      <c r="J81" s="69"/>
      <c r="K81" s="69"/>
      <c r="L81" s="164"/>
      <c r="M81"/>
      <c r="N81"/>
      <c r="O81"/>
      <c r="P81"/>
    </row>
    <row r="82" spans="2:18" ht="15.75" x14ac:dyDescent="0.25">
      <c r="B82" s="151" t="s">
        <v>384</v>
      </c>
      <c r="C82" s="20"/>
      <c r="D82" s="193"/>
      <c r="E82" s="194"/>
      <c r="F82" s="194"/>
      <c r="G82" s="194"/>
      <c r="H82" s="194"/>
      <c r="I82" s="194"/>
      <c r="J82" s="194"/>
      <c r="K82" s="194"/>
      <c r="L82" s="196"/>
      <c r="N82"/>
    </row>
    <row r="83" spans="2:18" ht="15.75" x14ac:dyDescent="0.25">
      <c r="B83" s="151" t="s">
        <v>357</v>
      </c>
      <c r="C83" s="20"/>
      <c r="D83" s="193"/>
      <c r="E83" s="194"/>
      <c r="F83" s="194"/>
      <c r="G83" s="194"/>
      <c r="H83" s="194"/>
      <c r="I83" s="194"/>
      <c r="J83" s="194"/>
      <c r="K83" s="194"/>
      <c r="L83" s="196"/>
      <c r="N83"/>
    </row>
    <row r="84" spans="2:18" ht="15.75" x14ac:dyDescent="0.25">
      <c r="B84" s="151" t="s">
        <v>358</v>
      </c>
      <c r="C84" s="20"/>
      <c r="D84" s="193"/>
      <c r="E84" s="194"/>
      <c r="F84" s="194"/>
      <c r="G84" s="194"/>
      <c r="H84" s="194"/>
      <c r="I84" s="194"/>
      <c r="J84" s="194"/>
      <c r="K84" s="194"/>
      <c r="L84" s="196"/>
      <c r="N84"/>
    </row>
    <row r="85" spans="2:18" ht="15.75" x14ac:dyDescent="0.25">
      <c r="B85" s="151" t="s">
        <v>359</v>
      </c>
      <c r="C85" s="20"/>
      <c r="D85" s="193"/>
      <c r="E85" s="194"/>
      <c r="F85" s="194"/>
      <c r="G85" s="194"/>
      <c r="H85" s="194"/>
      <c r="I85" s="194"/>
      <c r="J85" s="194"/>
      <c r="K85" s="194"/>
      <c r="L85" s="196"/>
      <c r="N85"/>
    </row>
    <row r="86" spans="2:18" s="120" customFormat="1" ht="6" customHeight="1" x14ac:dyDescent="0.35">
      <c r="B86" s="151"/>
      <c r="C86" s="130"/>
      <c r="D86" s="130"/>
      <c r="E86" s="130"/>
      <c r="F86" s="130"/>
      <c r="G86" s="130"/>
      <c r="H86" s="20"/>
      <c r="I86" s="20"/>
      <c r="J86" s="69"/>
      <c r="K86" s="69"/>
      <c r="L86" s="164"/>
      <c r="M86"/>
      <c r="N86"/>
      <c r="O86"/>
      <c r="P86"/>
    </row>
    <row r="87" spans="2:18" ht="15.6" customHeight="1" x14ac:dyDescent="0.25">
      <c r="B87" s="144"/>
      <c r="C87" s="168"/>
      <c r="D87" s="20"/>
      <c r="E87" s="20"/>
      <c r="F87" s="20"/>
      <c r="G87" s="20"/>
      <c r="H87" s="20"/>
      <c r="I87" s="20"/>
      <c r="J87" s="69"/>
      <c r="K87" s="69"/>
      <c r="L87" s="167"/>
      <c r="N87"/>
    </row>
    <row r="88" spans="2:18" ht="15.6" customHeight="1" x14ac:dyDescent="0.25">
      <c r="B88" s="199" t="s">
        <v>385</v>
      </c>
      <c r="C88" s="200"/>
      <c r="D88" s="200"/>
      <c r="E88" s="200"/>
      <c r="F88" s="200"/>
      <c r="G88" s="200"/>
      <c r="H88" s="200"/>
      <c r="I88" s="200"/>
      <c r="J88" s="200"/>
      <c r="K88" s="200"/>
      <c r="L88" s="201"/>
      <c r="N88"/>
    </row>
    <row r="89" spans="2:18" ht="15.75" x14ac:dyDescent="0.25">
      <c r="B89" s="151"/>
      <c r="C89" s="169" t="s">
        <v>386</v>
      </c>
      <c r="D89" s="132"/>
      <c r="E89" s="169" t="s">
        <v>337</v>
      </c>
      <c r="F89" s="132"/>
      <c r="G89" s="169" t="s">
        <v>387</v>
      </c>
      <c r="H89" s="132"/>
      <c r="I89" s="169" t="s">
        <v>388</v>
      </c>
      <c r="J89" s="133"/>
      <c r="K89" s="137" t="s">
        <v>340</v>
      </c>
      <c r="L89" s="165"/>
      <c r="N89"/>
    </row>
    <row r="90" spans="2:18" ht="15.75" x14ac:dyDescent="0.25">
      <c r="B90" s="160"/>
      <c r="C90" s="169" t="s">
        <v>389</v>
      </c>
      <c r="D90" s="132"/>
      <c r="E90" s="169" t="s">
        <v>339</v>
      </c>
      <c r="F90" s="132"/>
      <c r="G90" s="169" t="s">
        <v>390</v>
      </c>
      <c r="H90" s="132"/>
      <c r="I90" s="169"/>
      <c r="J90" s="169"/>
      <c r="K90" s="137"/>
      <c r="L90" s="170"/>
      <c r="N90"/>
    </row>
    <row r="91" spans="2:18" ht="15.75" x14ac:dyDescent="0.25">
      <c r="B91" s="151"/>
      <c r="C91" s="130"/>
      <c r="D91" s="130"/>
      <c r="E91" s="130"/>
      <c r="F91" s="130"/>
      <c r="G91" s="130"/>
      <c r="H91" s="20"/>
      <c r="I91" s="20"/>
      <c r="J91" s="69"/>
      <c r="K91" s="69"/>
      <c r="L91" s="164"/>
      <c r="N91"/>
    </row>
    <row r="92" spans="2:18" ht="26.25" customHeight="1" x14ac:dyDescent="0.25">
      <c r="B92" s="199" t="s">
        <v>391</v>
      </c>
      <c r="C92" s="200"/>
      <c r="D92" s="200"/>
      <c r="E92" s="200"/>
      <c r="F92" s="200"/>
      <c r="G92" s="200"/>
      <c r="H92" s="200"/>
      <c r="I92" s="200"/>
      <c r="J92" s="200"/>
      <c r="K92" s="200"/>
      <c r="L92" s="201"/>
      <c r="N92"/>
    </row>
    <row r="93" spans="2:18" ht="15.75" x14ac:dyDescent="0.25">
      <c r="B93" s="204" t="s">
        <v>392</v>
      </c>
      <c r="C93" s="205"/>
      <c r="D93" s="20"/>
      <c r="E93" s="20"/>
      <c r="F93" s="20"/>
      <c r="G93" s="20"/>
      <c r="L93" s="146"/>
      <c r="N93"/>
    </row>
    <row r="94" spans="2:18" ht="15.75" x14ac:dyDescent="0.25">
      <c r="B94" s="204"/>
      <c r="C94" s="205"/>
      <c r="D94" s="134"/>
      <c r="E94" s="20"/>
      <c r="F94" s="20"/>
      <c r="G94" s="20"/>
      <c r="H94" s="169"/>
      <c r="I94" s="210" t="s">
        <v>393</v>
      </c>
      <c r="J94" s="210"/>
      <c r="K94" s="210"/>
      <c r="L94" s="171"/>
      <c r="N94"/>
    </row>
    <row r="95" spans="2:18" s="120" customFormat="1" ht="21" x14ac:dyDescent="0.35">
      <c r="B95" s="211" t="s">
        <v>394</v>
      </c>
      <c r="C95" s="184"/>
      <c r="D95" s="20"/>
      <c r="E95" s="20"/>
      <c r="F95" s="20"/>
      <c r="G95" s="20"/>
      <c r="H95" s="20"/>
      <c r="I95" s="20"/>
      <c r="J95" s="69"/>
      <c r="K95" s="69"/>
      <c r="L95" s="164"/>
      <c r="M95"/>
      <c r="N95"/>
      <c r="O95"/>
      <c r="P95"/>
      <c r="Q95"/>
      <c r="R95"/>
    </row>
    <row r="96" spans="2:18" ht="15.75" x14ac:dyDescent="0.25">
      <c r="B96" s="211"/>
      <c r="C96" s="184"/>
      <c r="D96" s="20"/>
      <c r="E96" s="20"/>
      <c r="F96" s="20"/>
      <c r="G96" s="169" t="str">
        <f>+CONCATENATE("Possui procedimentos de ",C89,"?")</f>
        <v>Possui procedimentos de Obras civis?</v>
      </c>
      <c r="H96" s="134"/>
      <c r="I96" s="20"/>
      <c r="J96" s="69"/>
      <c r="K96" s="137" t="s">
        <v>393</v>
      </c>
      <c r="L96" s="171"/>
      <c r="N96"/>
    </row>
    <row r="97" spans="2:14" ht="15.75" x14ac:dyDescent="0.25">
      <c r="B97" s="144"/>
      <c r="C97" s="20"/>
      <c r="D97" s="20"/>
      <c r="E97" s="20"/>
      <c r="F97" s="20"/>
      <c r="G97" s="169" t="str">
        <f>+CONCATENATE("Possui procedimentos de ",E89,"?")</f>
        <v>Possui procedimentos de Conserva?</v>
      </c>
      <c r="H97" s="134"/>
      <c r="I97" s="20"/>
      <c r="J97" s="69"/>
      <c r="K97" s="137" t="s">
        <v>393</v>
      </c>
      <c r="L97" s="171"/>
      <c r="N97"/>
    </row>
    <row r="98" spans="2:14" ht="15.75" x14ac:dyDescent="0.25">
      <c r="B98" s="144"/>
      <c r="C98" s="20"/>
      <c r="D98" s="20"/>
      <c r="E98" s="20"/>
      <c r="F98" s="20"/>
      <c r="G98" s="169" t="str">
        <f>+CONCATENATE("Possui procedimentos de ",G89,"?")</f>
        <v>Possui procedimentos de Pavimentação?</v>
      </c>
      <c r="H98" s="134"/>
      <c r="I98" s="20"/>
      <c r="J98" s="69"/>
      <c r="K98" s="137" t="s">
        <v>393</v>
      </c>
      <c r="L98" s="171"/>
      <c r="N98"/>
    </row>
    <row r="99" spans="2:14" ht="15.75" x14ac:dyDescent="0.25">
      <c r="B99" s="144"/>
      <c r="C99" s="20"/>
      <c r="D99" s="20"/>
      <c r="E99" s="20"/>
      <c r="F99" s="20"/>
      <c r="G99" s="169" t="str">
        <f>+CONCATENATE("Possui procedimentos de ",I89,"?")</f>
        <v>Possui procedimentos de Sinalização?</v>
      </c>
      <c r="H99" s="134"/>
      <c r="I99" s="20"/>
      <c r="J99" s="69"/>
      <c r="K99" s="137" t="s">
        <v>393</v>
      </c>
      <c r="L99" s="171"/>
      <c r="N99"/>
    </row>
    <row r="100" spans="2:14" ht="15.75" x14ac:dyDescent="0.25">
      <c r="B100" s="144"/>
      <c r="C100" s="20"/>
      <c r="D100" s="20"/>
      <c r="E100" s="20"/>
      <c r="F100" s="20"/>
      <c r="G100" s="169" t="str">
        <f>+CONCATENATE("Possui procedimentos de ",K89,"?")</f>
        <v>Possui procedimentos de Projeto?</v>
      </c>
      <c r="H100" s="134"/>
      <c r="I100" s="20"/>
      <c r="J100" s="69"/>
      <c r="K100" s="137" t="s">
        <v>393</v>
      </c>
      <c r="L100" s="171"/>
      <c r="N100"/>
    </row>
    <row r="101" spans="2:14" ht="15.75" x14ac:dyDescent="0.25">
      <c r="B101" s="144"/>
      <c r="C101" s="20"/>
      <c r="D101" s="20"/>
      <c r="E101" s="20"/>
      <c r="F101" s="20"/>
      <c r="G101" s="169" t="str">
        <f>+CONCATENATE("Possui procedimentos de ",C90,"?")</f>
        <v>Possui procedimentos de Sondagens ?</v>
      </c>
      <c r="H101" s="134"/>
      <c r="I101" s="20"/>
      <c r="J101" s="69"/>
      <c r="K101" s="137" t="s">
        <v>393</v>
      </c>
      <c r="L101" s="171"/>
      <c r="N101"/>
    </row>
    <row r="102" spans="2:14" ht="15.75" x14ac:dyDescent="0.25">
      <c r="B102" s="144"/>
      <c r="C102" s="20"/>
      <c r="D102" s="20"/>
      <c r="E102" s="20"/>
      <c r="F102" s="20"/>
      <c r="G102" s="169" t="str">
        <f>+CONCATENATE("Possui procedimentos de ",E90,"?")</f>
        <v>Possui procedimentos de Roçada?</v>
      </c>
      <c r="H102" s="134"/>
      <c r="I102" s="20"/>
      <c r="J102" s="69"/>
      <c r="K102" s="137" t="s">
        <v>393</v>
      </c>
      <c r="L102" s="171"/>
      <c r="N102"/>
    </row>
    <row r="103" spans="2:14" ht="15.75" x14ac:dyDescent="0.25">
      <c r="B103" s="144"/>
      <c r="C103" s="20"/>
      <c r="D103" s="20"/>
      <c r="E103" s="20"/>
      <c r="F103" s="20"/>
      <c r="G103" s="169" t="str">
        <f>+CONCATENATE("Possui procedimentos de ",G90,"?")</f>
        <v>Possui procedimentos de Outros?</v>
      </c>
      <c r="H103" s="134"/>
      <c r="I103" s="20"/>
      <c r="J103" s="69"/>
      <c r="K103" s="137" t="s">
        <v>393</v>
      </c>
      <c r="L103" s="171"/>
      <c r="N103"/>
    </row>
    <row r="104" spans="2:14" ht="5.45" customHeight="1" x14ac:dyDescent="0.25">
      <c r="B104" s="144"/>
      <c r="C104" s="20"/>
      <c r="D104" s="20"/>
      <c r="E104" s="20"/>
      <c r="F104" s="20"/>
      <c r="G104" s="20"/>
      <c r="H104" s="20"/>
      <c r="I104" s="20"/>
      <c r="J104" s="69"/>
      <c r="K104" s="69"/>
      <c r="L104" s="167"/>
      <c r="N104"/>
    </row>
    <row r="105" spans="2:14" ht="16.149999999999999" customHeight="1" x14ac:dyDescent="0.25">
      <c r="B105" s="144"/>
      <c r="C105" s="20"/>
      <c r="D105" s="202" t="s">
        <v>395</v>
      </c>
      <c r="E105" s="203"/>
      <c r="F105" s="203"/>
      <c r="G105" s="203"/>
      <c r="L105" s="146"/>
      <c r="N105"/>
    </row>
    <row r="106" spans="2:14" ht="18" customHeight="1" x14ac:dyDescent="0.25">
      <c r="B106" s="144"/>
      <c r="C106" s="20"/>
      <c r="D106" s="202"/>
      <c r="E106" s="203"/>
      <c r="F106" s="203"/>
      <c r="G106" s="203"/>
      <c r="H106" s="134"/>
      <c r="I106" s="20"/>
      <c r="J106" s="69"/>
      <c r="K106" s="137" t="s">
        <v>393</v>
      </c>
      <c r="L106" s="171"/>
      <c r="N106"/>
    </row>
    <row r="107" spans="2:14" ht="15" customHeight="1" x14ac:dyDescent="0.25">
      <c r="B107" s="144"/>
      <c r="C107" s="20"/>
      <c r="D107" s="202" t="s">
        <v>396</v>
      </c>
      <c r="E107" s="203"/>
      <c r="F107" s="203"/>
      <c r="G107" s="203"/>
      <c r="L107" s="146"/>
      <c r="N107"/>
    </row>
    <row r="108" spans="2:14" ht="15" customHeight="1" x14ac:dyDescent="0.25">
      <c r="B108" s="144"/>
      <c r="C108" s="20"/>
      <c r="D108" s="202"/>
      <c r="E108" s="203"/>
      <c r="F108" s="203"/>
      <c r="G108" s="203"/>
      <c r="H108" s="134"/>
      <c r="I108" s="20"/>
      <c r="J108" s="69"/>
      <c r="K108" s="137" t="s">
        <v>393</v>
      </c>
      <c r="L108" s="171"/>
      <c r="N108"/>
    </row>
    <row r="109" spans="2:14" ht="15" customHeight="1" x14ac:dyDescent="0.25">
      <c r="B109" s="144"/>
      <c r="C109" s="20"/>
      <c r="D109" s="202" t="s">
        <v>397</v>
      </c>
      <c r="E109" s="203"/>
      <c r="F109" s="203"/>
      <c r="G109" s="203"/>
      <c r="L109" s="146"/>
      <c r="N109"/>
    </row>
    <row r="110" spans="2:14" ht="15" customHeight="1" x14ac:dyDescent="0.25">
      <c r="B110" s="144"/>
      <c r="C110" s="20"/>
      <c r="D110" s="202"/>
      <c r="E110" s="203"/>
      <c r="F110" s="203"/>
      <c r="G110" s="203"/>
      <c r="H110" s="134"/>
      <c r="I110" s="20"/>
      <c r="J110" s="69"/>
      <c r="K110" s="137" t="s">
        <v>393</v>
      </c>
      <c r="L110" s="171"/>
      <c r="N110"/>
    </row>
    <row r="111" spans="2:14" ht="15" customHeight="1" x14ac:dyDescent="0.25">
      <c r="B111" s="144"/>
      <c r="C111" s="20"/>
      <c r="E111" s="168"/>
      <c r="F111" s="168"/>
      <c r="G111" s="168"/>
      <c r="L111" s="146"/>
      <c r="N111"/>
    </row>
    <row r="112" spans="2:14" ht="15.6" customHeight="1" x14ac:dyDescent="0.25">
      <c r="B112" s="144"/>
      <c r="C112" s="20"/>
      <c r="D112" s="202" t="s">
        <v>398</v>
      </c>
      <c r="E112" s="203"/>
      <c r="F112" s="203"/>
      <c r="G112" s="203"/>
      <c r="L112" s="146"/>
      <c r="N112"/>
    </row>
    <row r="113" spans="2:14" ht="15.6" customHeight="1" x14ac:dyDescent="0.25">
      <c r="B113" s="144"/>
      <c r="C113" s="20"/>
      <c r="D113" s="202"/>
      <c r="E113" s="203"/>
      <c r="F113" s="203"/>
      <c r="G113" s="203"/>
      <c r="H113" s="134"/>
      <c r="I113" s="20"/>
      <c r="J113" s="69"/>
      <c r="K113" s="137" t="s">
        <v>393</v>
      </c>
      <c r="L113" s="171"/>
      <c r="N113"/>
    </row>
    <row r="114" spans="2:14" ht="16.899999999999999" customHeight="1" x14ac:dyDescent="0.25">
      <c r="B114" s="144"/>
      <c r="C114" s="20"/>
      <c r="D114" s="202" t="s">
        <v>399</v>
      </c>
      <c r="E114" s="203"/>
      <c r="F114" s="203"/>
      <c r="G114" s="203"/>
      <c r="L114" s="146"/>
      <c r="N114"/>
    </row>
    <row r="115" spans="2:14" ht="15" customHeight="1" x14ac:dyDescent="0.25">
      <c r="B115" s="144"/>
      <c r="C115" s="20"/>
      <c r="D115" s="202"/>
      <c r="E115" s="203"/>
      <c r="F115" s="203"/>
      <c r="G115" s="203"/>
      <c r="H115" s="134"/>
      <c r="I115" s="20"/>
      <c r="J115" s="69"/>
      <c r="K115" s="137" t="s">
        <v>393</v>
      </c>
      <c r="L115" s="171"/>
      <c r="N115"/>
    </row>
    <row r="116" spans="2:14" ht="18.75" customHeight="1" x14ac:dyDescent="0.25">
      <c r="B116" s="144"/>
      <c r="C116" s="20"/>
      <c r="D116" s="202" t="s">
        <v>400</v>
      </c>
      <c r="E116" s="203"/>
      <c r="F116" s="203"/>
      <c r="G116" s="203"/>
      <c r="L116" s="146"/>
      <c r="N116"/>
    </row>
    <row r="117" spans="2:14" ht="18.75" customHeight="1" x14ac:dyDescent="0.25">
      <c r="B117" s="144"/>
      <c r="C117" s="20"/>
      <c r="D117" s="202"/>
      <c r="E117" s="203"/>
      <c r="F117" s="203"/>
      <c r="G117" s="203"/>
      <c r="H117" s="134"/>
      <c r="I117" s="20"/>
      <c r="J117" s="69"/>
      <c r="K117" s="137" t="s">
        <v>393</v>
      </c>
      <c r="L117" s="171"/>
      <c r="N117"/>
    </row>
    <row r="118" spans="2:14" ht="20.25" customHeight="1" x14ac:dyDescent="0.25">
      <c r="B118" s="144"/>
      <c r="C118" s="20"/>
      <c r="D118" s="202" t="s">
        <v>401</v>
      </c>
      <c r="E118" s="203"/>
      <c r="F118" s="203"/>
      <c r="G118" s="203"/>
      <c r="L118" s="146"/>
      <c r="N118"/>
    </row>
    <row r="119" spans="2:14" ht="20.25" customHeight="1" x14ac:dyDescent="0.25">
      <c r="B119" s="144"/>
      <c r="C119" s="20"/>
      <c r="D119" s="202"/>
      <c r="E119" s="203"/>
      <c r="F119" s="203"/>
      <c r="G119" s="203"/>
      <c r="H119" s="134"/>
      <c r="I119" s="20"/>
      <c r="J119" s="69"/>
      <c r="K119" s="137" t="s">
        <v>393</v>
      </c>
      <c r="L119" s="171"/>
      <c r="N119"/>
    </row>
    <row r="120" spans="2:14" ht="20.25" customHeight="1" x14ac:dyDescent="0.25">
      <c r="B120" s="144"/>
      <c r="C120" s="20"/>
      <c r="D120" s="202" t="s">
        <v>402</v>
      </c>
      <c r="E120" s="203"/>
      <c r="F120" s="203"/>
      <c r="G120" s="203"/>
      <c r="L120" s="146"/>
      <c r="N120"/>
    </row>
    <row r="121" spans="2:14" ht="20.25" customHeight="1" x14ac:dyDescent="0.25">
      <c r="B121" s="144"/>
      <c r="C121" s="20"/>
      <c r="D121" s="202"/>
      <c r="E121" s="203"/>
      <c r="F121" s="203"/>
      <c r="G121" s="203"/>
      <c r="H121" s="134"/>
      <c r="I121" s="20"/>
      <c r="J121" s="69"/>
      <c r="K121" s="137" t="s">
        <v>393</v>
      </c>
      <c r="L121" s="171"/>
      <c r="N121"/>
    </row>
    <row r="122" spans="2:14" ht="16.899999999999999" customHeight="1" x14ac:dyDescent="0.25">
      <c r="B122" s="144"/>
      <c r="C122" s="20"/>
      <c r="E122" s="168"/>
      <c r="F122" s="168"/>
      <c r="G122" s="168"/>
      <c r="L122" s="146"/>
      <c r="N122"/>
    </row>
    <row r="123" spans="2:14" ht="18" customHeight="1" x14ac:dyDescent="0.25">
      <c r="B123" s="144"/>
      <c r="C123" s="20"/>
      <c r="D123" s="202" t="s">
        <v>403</v>
      </c>
      <c r="E123" s="203"/>
      <c r="F123" s="203"/>
      <c r="G123" s="203"/>
      <c r="L123" s="146"/>
      <c r="N123"/>
    </row>
    <row r="124" spans="2:14" ht="18" customHeight="1" x14ac:dyDescent="0.25">
      <c r="B124" s="144"/>
      <c r="C124" s="20"/>
      <c r="D124" s="202"/>
      <c r="E124" s="203"/>
      <c r="F124" s="203"/>
      <c r="G124" s="203"/>
      <c r="H124" s="134"/>
      <c r="J124" s="69"/>
      <c r="K124" s="137" t="s">
        <v>404</v>
      </c>
      <c r="L124" s="172"/>
      <c r="N124"/>
    </row>
    <row r="125" spans="2:14" ht="16.149999999999999" customHeight="1" x14ac:dyDescent="0.25">
      <c r="B125" s="144"/>
      <c r="C125" s="20"/>
      <c r="E125" s="168"/>
      <c r="F125" s="168"/>
      <c r="G125" s="168"/>
      <c r="L125" s="146"/>
      <c r="N125"/>
    </row>
    <row r="126" spans="2:14" ht="15" customHeight="1" x14ac:dyDescent="0.25">
      <c r="B126" s="144"/>
      <c r="C126" s="20"/>
      <c r="D126" s="202" t="s">
        <v>405</v>
      </c>
      <c r="E126" s="203"/>
      <c r="F126" s="203"/>
      <c r="G126" s="203"/>
      <c r="H126" s="173"/>
      <c r="I126" s="173"/>
      <c r="J126" s="174"/>
      <c r="K126" s="174"/>
      <c r="L126" s="175"/>
      <c r="N126"/>
    </row>
    <row r="127" spans="2:14" ht="15" customHeight="1" x14ac:dyDescent="0.25">
      <c r="B127" s="144"/>
      <c r="C127" s="20"/>
      <c r="D127" s="202"/>
      <c r="E127" s="203"/>
      <c r="F127" s="203"/>
      <c r="G127" s="203"/>
      <c r="H127" s="134"/>
      <c r="I127" s="20"/>
      <c r="J127" s="69"/>
      <c r="K127" s="137" t="s">
        <v>393</v>
      </c>
      <c r="L127" s="171"/>
      <c r="N127"/>
    </row>
    <row r="128" spans="2:14" ht="18.600000000000001" customHeight="1" x14ac:dyDescent="0.25">
      <c r="B128" s="144"/>
      <c r="C128" s="20"/>
      <c r="D128" s="202" t="s">
        <v>406</v>
      </c>
      <c r="E128" s="203"/>
      <c r="F128" s="203"/>
      <c r="G128" s="203"/>
      <c r="K128" s="181"/>
      <c r="L128" s="146"/>
      <c r="N128"/>
    </row>
    <row r="129" spans="2:14" ht="18.600000000000001" customHeight="1" x14ac:dyDescent="0.25">
      <c r="B129" s="144"/>
      <c r="C129" s="20"/>
      <c r="D129" s="202"/>
      <c r="E129" s="203"/>
      <c r="F129" s="203"/>
      <c r="G129" s="203"/>
      <c r="H129" s="197"/>
      <c r="I129" s="197"/>
      <c r="J129" s="197"/>
      <c r="K129" s="197"/>
      <c r="L129" s="198"/>
      <c r="N129"/>
    </row>
    <row r="130" spans="2:14" ht="15" customHeight="1" x14ac:dyDescent="0.25">
      <c r="B130" s="144"/>
      <c r="C130" s="20"/>
      <c r="D130" s="202"/>
      <c r="E130" s="203"/>
      <c r="F130" s="203"/>
      <c r="G130" s="203"/>
      <c r="H130" s="197"/>
      <c r="I130" s="197"/>
      <c r="J130" s="197"/>
      <c r="K130" s="197"/>
      <c r="L130" s="198"/>
      <c r="N130"/>
    </row>
    <row r="131" spans="2:14" ht="15.75" thickBot="1" x14ac:dyDescent="0.3">
      <c r="B131" s="176"/>
      <c r="C131" s="177"/>
      <c r="D131" s="177"/>
      <c r="E131" s="177"/>
      <c r="F131" s="177"/>
      <c r="G131" s="177"/>
      <c r="H131" s="177"/>
      <c r="I131" s="177"/>
      <c r="J131" s="178"/>
      <c r="K131" s="178"/>
      <c r="L131" s="179"/>
      <c r="N131"/>
    </row>
    <row r="132" spans="2:14" x14ac:dyDescent="0.25">
      <c r="N132"/>
    </row>
    <row r="133" spans="2:14" x14ac:dyDescent="0.25">
      <c r="N133"/>
    </row>
    <row r="134" spans="2:14" x14ac:dyDescent="0.25">
      <c r="N134"/>
    </row>
    <row r="135" spans="2:14" x14ac:dyDescent="0.25">
      <c r="N135"/>
    </row>
    <row r="136" spans="2:14" x14ac:dyDescent="0.25">
      <c r="N136"/>
    </row>
    <row r="137" spans="2:14" x14ac:dyDescent="0.25">
      <c r="N137"/>
    </row>
    <row r="138" spans="2:14" x14ac:dyDescent="0.25">
      <c r="N138"/>
    </row>
    <row r="139" spans="2:14" x14ac:dyDescent="0.25">
      <c r="N139"/>
    </row>
    <row r="140" spans="2:14" x14ac:dyDescent="0.25">
      <c r="N140"/>
    </row>
    <row r="141" spans="2:14" x14ac:dyDescent="0.25">
      <c r="N141"/>
    </row>
    <row r="142" spans="2:14" x14ac:dyDescent="0.25">
      <c r="N142"/>
    </row>
    <row r="143" spans="2:14" x14ac:dyDescent="0.25">
      <c r="N143"/>
    </row>
    <row r="144" spans="2:14" x14ac:dyDescent="0.25">
      <c r="N144"/>
    </row>
    <row r="145" spans="14:14" x14ac:dyDescent="0.25">
      <c r="N145"/>
    </row>
    <row r="146" spans="14:14" x14ac:dyDescent="0.25">
      <c r="N146"/>
    </row>
    <row r="147" spans="14:14" x14ac:dyDescent="0.25">
      <c r="N147"/>
    </row>
    <row r="148" spans="14:14" x14ac:dyDescent="0.25">
      <c r="N148"/>
    </row>
    <row r="149" spans="14:14" x14ac:dyDescent="0.25">
      <c r="N149"/>
    </row>
    <row r="150" spans="14:14" x14ac:dyDescent="0.25">
      <c r="N150"/>
    </row>
    <row r="151" spans="14:14" x14ac:dyDescent="0.25">
      <c r="N151"/>
    </row>
    <row r="152" spans="14:14" x14ac:dyDescent="0.25">
      <c r="N152"/>
    </row>
    <row r="153" spans="14:14" x14ac:dyDescent="0.25">
      <c r="N153"/>
    </row>
    <row r="154" spans="14:14" x14ac:dyDescent="0.25">
      <c r="N154"/>
    </row>
    <row r="155" spans="14:14" x14ac:dyDescent="0.25">
      <c r="N155"/>
    </row>
    <row r="156" spans="14:14" x14ac:dyDescent="0.25">
      <c r="N156"/>
    </row>
    <row r="157" spans="14:14" x14ac:dyDescent="0.25">
      <c r="N157"/>
    </row>
    <row r="158" spans="14:14" x14ac:dyDescent="0.25">
      <c r="N158"/>
    </row>
    <row r="159" spans="14:14" x14ac:dyDescent="0.25">
      <c r="N159"/>
    </row>
    <row r="160" spans="14:14" x14ac:dyDescent="0.25">
      <c r="N160"/>
    </row>
    <row r="161" spans="14:14" x14ac:dyDescent="0.25">
      <c r="N161"/>
    </row>
    <row r="162" spans="14:14" x14ac:dyDescent="0.25">
      <c r="N162"/>
    </row>
    <row r="163" spans="14:14" x14ac:dyDescent="0.25">
      <c r="N163"/>
    </row>
    <row r="164" spans="14:14" x14ac:dyDescent="0.25">
      <c r="N164"/>
    </row>
    <row r="165" spans="14:14" x14ac:dyDescent="0.25">
      <c r="N165"/>
    </row>
    <row r="166" spans="14:14" x14ac:dyDescent="0.25">
      <c r="N166"/>
    </row>
    <row r="167" spans="14:14" x14ac:dyDescent="0.25">
      <c r="N167"/>
    </row>
    <row r="168" spans="14:14" x14ac:dyDescent="0.25">
      <c r="N168"/>
    </row>
    <row r="169" spans="14:14" x14ac:dyDescent="0.25">
      <c r="N169"/>
    </row>
    <row r="170" spans="14:14" x14ac:dyDescent="0.25">
      <c r="N170"/>
    </row>
    <row r="171" spans="14:14" x14ac:dyDescent="0.25">
      <c r="N171"/>
    </row>
    <row r="172" spans="14:14" x14ac:dyDescent="0.25">
      <c r="N172"/>
    </row>
    <row r="173" spans="14:14" x14ac:dyDescent="0.25">
      <c r="N173"/>
    </row>
    <row r="174" spans="14:14" x14ac:dyDescent="0.25">
      <c r="N174"/>
    </row>
    <row r="175" spans="14:14" x14ac:dyDescent="0.25">
      <c r="N175"/>
    </row>
    <row r="176" spans="14:14" x14ac:dyDescent="0.25">
      <c r="N176"/>
    </row>
    <row r="177" spans="14:14" x14ac:dyDescent="0.25">
      <c r="N177"/>
    </row>
    <row r="178" spans="14:14" x14ac:dyDescent="0.25">
      <c r="N178"/>
    </row>
    <row r="179" spans="14:14" x14ac:dyDescent="0.25">
      <c r="N179"/>
    </row>
    <row r="180" spans="14:14" x14ac:dyDescent="0.25">
      <c r="N180"/>
    </row>
    <row r="181" spans="14:14" x14ac:dyDescent="0.25">
      <c r="N181"/>
    </row>
    <row r="182" spans="14:14" x14ac:dyDescent="0.25">
      <c r="N182"/>
    </row>
    <row r="183" spans="14:14" x14ac:dyDescent="0.25">
      <c r="N183"/>
    </row>
    <row r="184" spans="14:14" x14ac:dyDescent="0.25">
      <c r="N184"/>
    </row>
    <row r="185" spans="14:14" x14ac:dyDescent="0.25">
      <c r="N185"/>
    </row>
    <row r="186" spans="14:14" x14ac:dyDescent="0.25">
      <c r="N186"/>
    </row>
    <row r="187" spans="14:14" x14ac:dyDescent="0.25">
      <c r="N187"/>
    </row>
    <row r="188" spans="14:14" x14ac:dyDescent="0.25">
      <c r="N188"/>
    </row>
    <row r="189" spans="14:14" x14ac:dyDescent="0.25">
      <c r="N189"/>
    </row>
    <row r="190" spans="14:14" x14ac:dyDescent="0.25">
      <c r="N190"/>
    </row>
    <row r="191" spans="14:14" x14ac:dyDescent="0.25">
      <c r="N191"/>
    </row>
    <row r="192" spans="14:14" x14ac:dyDescent="0.25">
      <c r="N192"/>
    </row>
    <row r="193" spans="14:14" x14ac:dyDescent="0.25">
      <c r="N193"/>
    </row>
    <row r="194" spans="14:14" x14ac:dyDescent="0.25">
      <c r="N194"/>
    </row>
    <row r="195" spans="14:14" x14ac:dyDescent="0.25">
      <c r="N195"/>
    </row>
    <row r="196" spans="14:14" x14ac:dyDescent="0.25">
      <c r="N196"/>
    </row>
    <row r="197" spans="14:14" x14ac:dyDescent="0.25">
      <c r="N197"/>
    </row>
    <row r="198" spans="14:14" x14ac:dyDescent="0.25">
      <c r="N198"/>
    </row>
    <row r="199" spans="14:14" x14ac:dyDescent="0.25">
      <c r="N199"/>
    </row>
    <row r="200" spans="14:14" x14ac:dyDescent="0.25">
      <c r="N200"/>
    </row>
    <row r="201" spans="14:14" x14ac:dyDescent="0.25">
      <c r="N201"/>
    </row>
    <row r="202" spans="14:14" x14ac:dyDescent="0.25">
      <c r="N202"/>
    </row>
    <row r="203" spans="14:14" x14ac:dyDescent="0.25">
      <c r="N203"/>
    </row>
    <row r="204" spans="14:14" x14ac:dyDescent="0.25">
      <c r="N204"/>
    </row>
    <row r="205" spans="14:14" x14ac:dyDescent="0.25">
      <c r="N205"/>
    </row>
    <row r="206" spans="14:14" x14ac:dyDescent="0.25">
      <c r="N206"/>
    </row>
    <row r="207" spans="14:14" x14ac:dyDescent="0.25">
      <c r="N207"/>
    </row>
    <row r="208" spans="14:14" x14ac:dyDescent="0.25">
      <c r="N208"/>
    </row>
    <row r="209" spans="14:14" x14ac:dyDescent="0.25">
      <c r="N209"/>
    </row>
    <row r="210" spans="14:14" x14ac:dyDescent="0.25">
      <c r="N210"/>
    </row>
    <row r="211" spans="14:14" x14ac:dyDescent="0.25">
      <c r="N211"/>
    </row>
  </sheetData>
  <mergeCells count="81">
    <mergeCell ref="B27:C28"/>
    <mergeCell ref="B24:C25"/>
    <mergeCell ref="D36:L36"/>
    <mergeCell ref="D35:L35"/>
    <mergeCell ref="D37:L37"/>
    <mergeCell ref="D27:E27"/>
    <mergeCell ref="D28:E28"/>
    <mergeCell ref="D29:E29"/>
    <mergeCell ref="D30:E30"/>
    <mergeCell ref="G27:H27"/>
    <mergeCell ref="G28:H28"/>
    <mergeCell ref="G29:H29"/>
    <mergeCell ref="G30:H30"/>
    <mergeCell ref="J27:K27"/>
    <mergeCell ref="H25:I25"/>
    <mergeCell ref="B6:L6"/>
    <mergeCell ref="B23:L23"/>
    <mergeCell ref="B16:L16"/>
    <mergeCell ref="D11:L11"/>
    <mergeCell ref="D12:L12"/>
    <mergeCell ref="D13:L13"/>
    <mergeCell ref="D14:L14"/>
    <mergeCell ref="D8:L8"/>
    <mergeCell ref="D9:L9"/>
    <mergeCell ref="D10:F10"/>
    <mergeCell ref="H10:L10"/>
    <mergeCell ref="D17:L17"/>
    <mergeCell ref="D18:L18"/>
    <mergeCell ref="D19:L19"/>
    <mergeCell ref="D20:L20"/>
    <mergeCell ref="D21:L21"/>
    <mergeCell ref="D43:L43"/>
    <mergeCell ref="D44:L44"/>
    <mergeCell ref="D118:G119"/>
    <mergeCell ref="D120:G121"/>
    <mergeCell ref="D128:G130"/>
    <mergeCell ref="D126:G127"/>
    <mergeCell ref="D123:G124"/>
    <mergeCell ref="D107:G108"/>
    <mergeCell ref="D109:G110"/>
    <mergeCell ref="D114:G115"/>
    <mergeCell ref="D116:G117"/>
    <mergeCell ref="D112:G113"/>
    <mergeCell ref="B53:L53"/>
    <mergeCell ref="B54:C55"/>
    <mergeCell ref="I94:K94"/>
    <mergeCell ref="B95:C96"/>
    <mergeCell ref="D38:L38"/>
    <mergeCell ref="D39:L39"/>
    <mergeCell ref="D40:L40"/>
    <mergeCell ref="D42:L42"/>
    <mergeCell ref="J28:K28"/>
    <mergeCell ref="J29:K29"/>
    <mergeCell ref="J30:K30"/>
    <mergeCell ref="D45:L45"/>
    <mergeCell ref="D46:L46"/>
    <mergeCell ref="D48:L48"/>
    <mergeCell ref="D49:L49"/>
    <mergeCell ref="D50:L50"/>
    <mergeCell ref="D51:L51"/>
    <mergeCell ref="D69:L69"/>
    <mergeCell ref="D70:L70"/>
    <mergeCell ref="D71:L71"/>
    <mergeCell ref="D72:L72"/>
    <mergeCell ref="H55:I55"/>
    <mergeCell ref="D73:L73"/>
    <mergeCell ref="D74:L74"/>
    <mergeCell ref="D76:L76"/>
    <mergeCell ref="D77:L77"/>
    <mergeCell ref="D78:L78"/>
    <mergeCell ref="D85:L85"/>
    <mergeCell ref="H129:L130"/>
    <mergeCell ref="D79:L79"/>
    <mergeCell ref="D80:L80"/>
    <mergeCell ref="D82:L82"/>
    <mergeCell ref="D83:L83"/>
    <mergeCell ref="D84:L84"/>
    <mergeCell ref="B88:L88"/>
    <mergeCell ref="B92:L92"/>
    <mergeCell ref="D105:G106"/>
    <mergeCell ref="B93:C94"/>
  </mergeCells>
  <conditionalFormatting sqref="D94 L94 L108 H108 L113 H113 L115 H115 L117 H117 L119 H119 L121 H121 H124">
    <cfRule type="cellIs" dxfId="26" priority="80" operator="equal">
      <formula>"não"</formula>
    </cfRule>
  </conditionalFormatting>
  <conditionalFormatting sqref="L103">
    <cfRule type="cellIs" dxfId="25" priority="46" operator="equal">
      <formula>"não"</formula>
    </cfRule>
  </conditionalFormatting>
  <conditionalFormatting sqref="H103">
    <cfRule type="cellIs" dxfId="24" priority="47" operator="equal">
      <formula>"não"</formula>
    </cfRule>
  </conditionalFormatting>
  <conditionalFormatting sqref="L106">
    <cfRule type="cellIs" dxfId="23" priority="40" operator="equal">
      <formula>"não"</formula>
    </cfRule>
  </conditionalFormatting>
  <conditionalFormatting sqref="H96">
    <cfRule type="cellIs" dxfId="22" priority="69" operator="equal">
      <formula>"não"</formula>
    </cfRule>
  </conditionalFormatting>
  <conditionalFormatting sqref="L96">
    <cfRule type="cellIs" dxfId="21" priority="68" operator="equal">
      <formula>"não"</formula>
    </cfRule>
  </conditionalFormatting>
  <conditionalFormatting sqref="H97">
    <cfRule type="cellIs" dxfId="20" priority="67" operator="equal">
      <formula>"não"</formula>
    </cfRule>
  </conditionalFormatting>
  <conditionalFormatting sqref="L97">
    <cfRule type="cellIs" dxfId="19" priority="66" operator="equal">
      <formula>"não"</formula>
    </cfRule>
  </conditionalFormatting>
  <conditionalFormatting sqref="H98">
    <cfRule type="cellIs" dxfId="18" priority="65" operator="equal">
      <formula>"não"</formula>
    </cfRule>
  </conditionalFormatting>
  <conditionalFormatting sqref="L98">
    <cfRule type="cellIs" dxfId="17" priority="64" operator="equal">
      <formula>"não"</formula>
    </cfRule>
  </conditionalFormatting>
  <conditionalFormatting sqref="H101">
    <cfRule type="cellIs" dxfId="16" priority="51" operator="equal">
      <formula>"não"</formula>
    </cfRule>
  </conditionalFormatting>
  <conditionalFormatting sqref="L101">
    <cfRule type="cellIs" dxfId="15" priority="50" operator="equal">
      <formula>"não"</formula>
    </cfRule>
  </conditionalFormatting>
  <conditionalFormatting sqref="H100">
    <cfRule type="cellIs" dxfId="14" priority="61" operator="equal">
      <formula>"não"</formula>
    </cfRule>
  </conditionalFormatting>
  <conditionalFormatting sqref="L100">
    <cfRule type="cellIs" dxfId="13" priority="60" operator="equal">
      <formula>"não"</formula>
    </cfRule>
  </conditionalFormatting>
  <conditionalFormatting sqref="H102">
    <cfRule type="cellIs" dxfId="12" priority="49" operator="equal">
      <formula>"não"</formula>
    </cfRule>
  </conditionalFormatting>
  <conditionalFormatting sqref="L102">
    <cfRule type="cellIs" dxfId="11" priority="48" operator="equal">
      <formula>"não"</formula>
    </cfRule>
  </conditionalFormatting>
  <conditionalFormatting sqref="H106">
    <cfRule type="cellIs" dxfId="10" priority="41" operator="equal">
      <formula>"não"</formula>
    </cfRule>
  </conditionalFormatting>
  <conditionalFormatting sqref="H99">
    <cfRule type="cellIs" dxfId="9" priority="53" operator="equal">
      <formula>"não"</formula>
    </cfRule>
  </conditionalFormatting>
  <conditionalFormatting sqref="L99">
    <cfRule type="cellIs" dxfId="8" priority="52" operator="equal">
      <formula>"não"</formula>
    </cfRule>
  </conditionalFormatting>
  <conditionalFormatting sqref="L127">
    <cfRule type="cellIs" dxfId="7" priority="14" operator="equal">
      <formula>"não"</formula>
    </cfRule>
  </conditionalFormatting>
  <conditionalFormatting sqref="H127">
    <cfRule type="cellIs" dxfId="6" priority="15" operator="equal">
      <formula>"não"</formula>
    </cfRule>
  </conditionalFormatting>
  <conditionalFormatting sqref="L110 H110">
    <cfRule type="cellIs" dxfId="5" priority="3" operator="equal">
      <formula>"não"</formula>
    </cfRule>
  </conditionalFormatting>
  <conditionalFormatting sqref="H129">
    <cfRule type="cellIs" dxfId="4" priority="1" operator="equal">
      <formula>"não"</formula>
    </cfRule>
  </conditionalFormatting>
  <dataValidations count="3">
    <dataValidation type="list" allowBlank="1" showInputMessage="1" showErrorMessage="1" sqref="L32 D25 I27:I30 F27:F30 J32:J33 F32:F33 L27:L30 H32:H33 D55 I57:I64 L89 D32:D33 L57:L63 F57:F64 J89 H89:H90 F89:F90 D94 D89:D90 H96:H103 L96:L103 L127 L66 J66:J67 F66:F67 H66:H67 D66:D67 L94 L106 H106 H108 L108 H110 L110 L113 H113 H115 L115 L117 H117 H119 L121 L119 H121 H127 H124" xr:uid="{00000000-0002-0000-0200-000000000000}">
      <formula1>"sim,não"</formula1>
    </dataValidation>
    <dataValidation type="list" allowBlank="1" showInputMessage="1" showErrorMessage="1" sqref="K25 K55" xr:uid="{00000000-0002-0000-0200-000001000000}">
      <formula1>"01,02,03,04,05,06,07,08,09,10,11,12"</formula1>
    </dataValidation>
    <dataValidation type="list" allowBlank="1" showInputMessage="1" showErrorMessage="1" sqref="L25 L55" xr:uid="{00000000-0002-0000-0200-000002000000}">
      <formula1>"2018,2017,2016,2015,2014,2013,2012,2011,2010"</formula1>
    </dataValidation>
  </dataValidations>
  <hyperlinks>
    <hyperlink ref="D21" r:id="rId1" xr:uid="{00000000-0004-0000-0200-000000000000}"/>
  </hyperlinks>
  <pageMargins left="0.23622047244094491" right="0.23622047244094491" top="0.74803149606299213" bottom="0.74803149606299213" header="0.31496062992125984" footer="0.31496062992125984"/>
  <pageSetup paperSize="9" scale="91" fitToHeight="0" orientation="portrait" r:id="rId2"/>
  <rowBreaks count="1" manualBreakCount="1">
    <brk id="22"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G117"/>
  <sheetViews>
    <sheetView showGridLines="0" workbookViewId="0">
      <pane xSplit="4" ySplit="7" topLeftCell="E8" activePane="bottomRight" state="frozen"/>
      <selection pane="topRight" activeCell="E1" sqref="E1"/>
      <selection pane="bottomLeft" activeCell="A6" sqref="A6"/>
      <selection pane="bottomRight" activeCell="E13" sqref="E13:H13"/>
    </sheetView>
  </sheetViews>
  <sheetFormatPr defaultRowHeight="15" outlineLevelRow="1" x14ac:dyDescent="0.25"/>
  <cols>
    <col min="1" max="1" width="9" style="13" customWidth="1"/>
    <col min="2" max="2" width="7.28515625" customWidth="1"/>
    <col min="3" max="3" width="5.5703125" style="11" customWidth="1"/>
    <col min="4" max="4" width="2.5703125" customWidth="1"/>
    <col min="5" max="5" width="12" customWidth="1"/>
    <col min="6" max="10" width="11.7109375" customWidth="1"/>
    <col min="11" max="11" width="8.140625" customWidth="1"/>
    <col min="12" max="12" width="9.140625" customWidth="1"/>
    <col min="13" max="13" width="3.5703125" hidden="1" customWidth="1"/>
    <col min="14" max="14" width="3.7109375" hidden="1" customWidth="1"/>
    <col min="15" max="19" width="4.28515625" hidden="1" customWidth="1"/>
    <col min="20" max="27" width="4.85546875" hidden="1" customWidth="1"/>
    <col min="28" max="28" width="3" hidden="1" customWidth="1"/>
    <col min="29" max="36" width="4.85546875" hidden="1" customWidth="1"/>
    <col min="37" max="38" width="9.140625" hidden="1" customWidth="1"/>
    <col min="39" max="42" width="4.7109375" hidden="1" customWidth="1"/>
    <col min="43" max="53" width="9.140625" hidden="1" customWidth="1"/>
    <col min="54" max="58" width="7.85546875" hidden="1" customWidth="1"/>
    <col min="59" max="59" width="9.140625" hidden="1" customWidth="1"/>
    <col min="60" max="61" width="0" hidden="1" customWidth="1"/>
  </cols>
  <sheetData>
    <row r="1" spans="1:58" ht="13.5" customHeight="1" x14ac:dyDescent="0.25">
      <c r="D1" s="96" t="s">
        <v>407</v>
      </c>
      <c r="O1" s="13" t="s">
        <v>272</v>
      </c>
      <c r="P1" s="13" t="s">
        <v>273</v>
      </c>
      <c r="Q1" s="13" t="s">
        <v>274</v>
      </c>
      <c r="R1" s="13" t="s">
        <v>275</v>
      </c>
      <c r="S1" s="13" t="s">
        <v>276</v>
      </c>
      <c r="T1" s="13" t="s">
        <v>277</v>
      </c>
      <c r="U1" s="13" t="s">
        <v>278</v>
      </c>
      <c r="V1" s="13" t="s">
        <v>279</v>
      </c>
      <c r="W1" s="13" t="s">
        <v>280</v>
      </c>
      <c r="X1" s="13" t="s">
        <v>281</v>
      </c>
      <c r="Y1" s="13" t="s">
        <v>282</v>
      </c>
      <c r="Z1" s="13" t="s">
        <v>283</v>
      </c>
      <c r="AA1" s="13" t="s">
        <v>284</v>
      </c>
      <c r="AB1" s="13" t="s">
        <v>285</v>
      </c>
      <c r="AC1" s="13" t="s">
        <v>286</v>
      </c>
      <c r="AD1" s="13" t="s">
        <v>287</v>
      </c>
      <c r="AE1" s="13" t="s">
        <v>287</v>
      </c>
    </row>
    <row r="2" spans="1:58" ht="13.5" customHeight="1" x14ac:dyDescent="0.25">
      <c r="D2" s="96" t="s">
        <v>408</v>
      </c>
      <c r="H2" s="96" t="s">
        <v>409</v>
      </c>
      <c r="O2" s="13"/>
      <c r="P2" s="13"/>
      <c r="Q2" s="13"/>
      <c r="R2" s="13"/>
      <c r="S2" s="13"/>
      <c r="T2" s="13"/>
      <c r="U2" s="13"/>
      <c r="V2" s="13"/>
      <c r="W2" s="13"/>
      <c r="X2" s="13"/>
      <c r="Y2" s="13"/>
      <c r="Z2" s="13"/>
      <c r="AA2" s="13"/>
      <c r="AB2" s="13"/>
      <c r="AC2" s="13"/>
      <c r="AD2" s="13"/>
      <c r="AE2" s="13"/>
    </row>
    <row r="3" spans="1:58" ht="13.5" customHeight="1" x14ac:dyDescent="0.25">
      <c r="D3" s="96" t="s">
        <v>410</v>
      </c>
      <c r="H3" s="97" t="s">
        <v>411</v>
      </c>
      <c r="O3" s="13"/>
      <c r="P3" s="13"/>
      <c r="Q3" s="13"/>
      <c r="R3" s="13"/>
      <c r="S3" s="13"/>
      <c r="T3" s="13"/>
      <c r="U3" s="13"/>
      <c r="V3" s="13"/>
      <c r="W3" s="13"/>
      <c r="X3" s="13"/>
      <c r="Y3" s="13"/>
      <c r="Z3" s="13"/>
      <c r="AA3" s="13"/>
      <c r="AB3" s="13"/>
      <c r="AC3" s="13"/>
      <c r="AD3" s="13"/>
      <c r="AE3" s="13"/>
    </row>
    <row r="4" spans="1:58" ht="3.75" customHeight="1" x14ac:dyDescent="0.25">
      <c r="O4" s="15">
        <f>+E9</f>
        <v>0</v>
      </c>
      <c r="P4" s="15">
        <f>+E11</f>
        <v>0</v>
      </c>
      <c r="Q4" s="16">
        <f>+E13</f>
        <v>0</v>
      </c>
      <c r="R4" s="16">
        <f>+E15</f>
        <v>0</v>
      </c>
      <c r="S4" s="16">
        <f>+E17</f>
        <v>0</v>
      </c>
      <c r="T4" s="15">
        <f>+E19</f>
        <v>0</v>
      </c>
      <c r="U4" s="15">
        <f>+H21</f>
        <v>0</v>
      </c>
      <c r="V4" s="15">
        <f>+E23</f>
        <v>0</v>
      </c>
      <c r="W4" s="17">
        <f>+E25</f>
        <v>0</v>
      </c>
      <c r="X4" s="17">
        <f>+E27</f>
        <v>0</v>
      </c>
      <c r="Y4" s="17">
        <f>+E29</f>
        <v>0</v>
      </c>
      <c r="Z4" s="17">
        <f>+I29</f>
        <v>0</v>
      </c>
      <c r="AA4" s="17">
        <f>+G40</f>
        <v>0</v>
      </c>
      <c r="AB4" s="15">
        <f>+E40</f>
        <v>0</v>
      </c>
      <c r="AC4" s="15">
        <f>+E42</f>
        <v>0</v>
      </c>
      <c r="AD4" s="15">
        <f>+E44</f>
        <v>0</v>
      </c>
      <c r="AE4" s="15">
        <f>+G44</f>
        <v>0</v>
      </c>
    </row>
    <row r="5" spans="1:58" ht="14.45" customHeight="1" x14ac:dyDescent="0.25">
      <c r="A5" s="295" t="s">
        <v>412</v>
      </c>
      <c r="B5" s="295"/>
      <c r="C5" s="295"/>
      <c r="D5" s="295"/>
      <c r="E5" s="295"/>
      <c r="F5" s="295"/>
      <c r="G5" s="295"/>
      <c r="H5" s="295"/>
      <c r="I5" s="295"/>
      <c r="J5" s="295"/>
      <c r="K5" s="295"/>
      <c r="M5" s="286" t="s">
        <v>413</v>
      </c>
      <c r="O5">
        <f t="shared" ref="O5:AE5" si="0">SUM(O6:O54)</f>
        <v>0</v>
      </c>
      <c r="P5">
        <f t="shared" si="0"/>
        <v>0</v>
      </c>
      <c r="Q5">
        <f t="shared" si="0"/>
        <v>0</v>
      </c>
      <c r="R5">
        <f t="shared" si="0"/>
        <v>0</v>
      </c>
      <c r="S5">
        <f t="shared" si="0"/>
        <v>0</v>
      </c>
      <c r="T5">
        <f t="shared" si="0"/>
        <v>0</v>
      </c>
      <c r="U5">
        <f t="shared" si="0"/>
        <v>0</v>
      </c>
      <c r="V5">
        <f t="shared" si="0"/>
        <v>0</v>
      </c>
      <c r="W5">
        <f t="shared" si="0"/>
        <v>0</v>
      </c>
      <c r="X5">
        <f t="shared" si="0"/>
        <v>0</v>
      </c>
      <c r="Y5">
        <f t="shared" si="0"/>
        <v>0</v>
      </c>
      <c r="Z5">
        <f t="shared" si="0"/>
        <v>0</v>
      </c>
      <c r="AA5">
        <f t="shared" si="0"/>
        <v>0</v>
      </c>
      <c r="AB5">
        <f t="shared" si="0"/>
        <v>0</v>
      </c>
      <c r="AC5">
        <f t="shared" si="0"/>
        <v>0</v>
      </c>
      <c r="AD5">
        <f t="shared" si="0"/>
        <v>0</v>
      </c>
      <c r="AE5">
        <f t="shared" si="0"/>
        <v>0</v>
      </c>
      <c r="BB5" t="s">
        <v>291</v>
      </c>
    </row>
    <row r="6" spans="1:58" ht="5.45" customHeight="1" x14ac:dyDescent="0.25">
      <c r="K6" s="1"/>
      <c r="M6" s="286"/>
      <c r="N6" t="s">
        <v>414</v>
      </c>
      <c r="O6" t="str">
        <f t="shared" ref="O6:AD21" si="1">+IFERROR(SEARCH($N6,O$4,1),"")</f>
        <v/>
      </c>
      <c r="P6" t="str">
        <f t="shared" si="1"/>
        <v/>
      </c>
      <c r="Q6" t="str">
        <f t="shared" si="1"/>
        <v/>
      </c>
      <c r="R6" t="str">
        <f t="shared" si="1"/>
        <v/>
      </c>
      <c r="S6" t="str">
        <f t="shared" si="1"/>
        <v/>
      </c>
      <c r="T6" t="str">
        <f t="shared" si="1"/>
        <v/>
      </c>
      <c r="U6" t="str">
        <f t="shared" si="1"/>
        <v/>
      </c>
      <c r="V6" t="str">
        <f t="shared" si="1"/>
        <v/>
      </c>
      <c r="W6" t="str">
        <f t="shared" si="1"/>
        <v/>
      </c>
      <c r="X6" t="str">
        <f t="shared" si="1"/>
        <v/>
      </c>
      <c r="Y6" t="str">
        <f t="shared" si="1"/>
        <v/>
      </c>
      <c r="Z6" t="str">
        <f t="shared" si="1"/>
        <v/>
      </c>
      <c r="AA6" t="str">
        <f t="shared" si="1"/>
        <v/>
      </c>
      <c r="AB6" t="str">
        <f t="shared" si="1"/>
        <v/>
      </c>
      <c r="AC6" t="str">
        <f t="shared" si="1"/>
        <v/>
      </c>
      <c r="AD6" t="str">
        <f t="shared" si="1"/>
        <v/>
      </c>
      <c r="AE6" t="str">
        <f t="shared" ref="Y6:AE21" si="2">+IFERROR(SEARCH($N6,AE$4,1),"")</f>
        <v/>
      </c>
    </row>
    <row r="7" spans="1:58" ht="9.6" customHeight="1" x14ac:dyDescent="0.25">
      <c r="D7" s="62" t="s">
        <v>415</v>
      </c>
      <c r="E7" s="72" t="s">
        <v>416</v>
      </c>
      <c r="F7" s="63"/>
      <c r="G7" s="72" t="s">
        <v>417</v>
      </c>
      <c r="K7" s="1"/>
      <c r="M7" s="286"/>
      <c r="N7" t="s">
        <v>418</v>
      </c>
      <c r="O7" t="str">
        <f t="shared" si="1"/>
        <v/>
      </c>
      <c r="P7" t="str">
        <f t="shared" si="1"/>
        <v/>
      </c>
      <c r="Q7" t="str">
        <f t="shared" si="1"/>
        <v/>
      </c>
      <c r="R7" t="str">
        <f t="shared" si="1"/>
        <v/>
      </c>
      <c r="S7" t="str">
        <f t="shared" si="1"/>
        <v/>
      </c>
      <c r="T7" t="str">
        <f t="shared" si="1"/>
        <v/>
      </c>
      <c r="U7" t="str">
        <f t="shared" si="1"/>
        <v/>
      </c>
      <c r="V7" t="str">
        <f t="shared" si="1"/>
        <v/>
      </c>
      <c r="W7" t="str">
        <f t="shared" si="1"/>
        <v/>
      </c>
      <c r="X7" t="str">
        <f t="shared" si="1"/>
        <v/>
      </c>
      <c r="Y7" t="str">
        <f t="shared" si="2"/>
        <v/>
      </c>
      <c r="Z7" t="str">
        <f t="shared" si="2"/>
        <v/>
      </c>
      <c r="AA7" t="str">
        <f t="shared" si="2"/>
        <v/>
      </c>
      <c r="AB7" t="str">
        <f t="shared" si="2"/>
        <v/>
      </c>
      <c r="AC7" t="str">
        <f t="shared" si="2"/>
        <v/>
      </c>
      <c r="AD7" t="str">
        <f t="shared" si="2"/>
        <v/>
      </c>
      <c r="AE7" t="str">
        <f t="shared" si="2"/>
        <v/>
      </c>
      <c r="BA7" s="2">
        <v>1</v>
      </c>
      <c r="BB7" s="73" t="str">
        <f>IF(LEN($E$13)=10,0,MID($E$13,BA7,1))</f>
        <v/>
      </c>
      <c r="BC7" s="5">
        <v>1</v>
      </c>
      <c r="BD7" s="6" t="e">
        <f t="shared" ref="BD7:BD17" si="3">+BB7*BC7</f>
        <v>#VALUE!</v>
      </c>
      <c r="BE7" s="5">
        <v>0</v>
      </c>
      <c r="BF7" s="6" t="e">
        <f>+BE7*BB7</f>
        <v>#VALUE!</v>
      </c>
    </row>
    <row r="8" spans="1:58" ht="3.6" customHeight="1" x14ac:dyDescent="0.25">
      <c r="M8" s="286"/>
      <c r="N8" t="s">
        <v>418</v>
      </c>
      <c r="O8" t="str">
        <f t="shared" si="1"/>
        <v/>
      </c>
      <c r="P8" t="str">
        <f t="shared" si="1"/>
        <v/>
      </c>
      <c r="Q8" t="str">
        <f t="shared" si="1"/>
        <v/>
      </c>
      <c r="R8" t="str">
        <f t="shared" si="1"/>
        <v/>
      </c>
      <c r="S8" t="str">
        <f t="shared" si="1"/>
        <v/>
      </c>
      <c r="T8" t="str">
        <f t="shared" si="1"/>
        <v/>
      </c>
      <c r="U8" t="str">
        <f t="shared" si="1"/>
        <v/>
      </c>
      <c r="V8" t="str">
        <f t="shared" si="1"/>
        <v/>
      </c>
      <c r="W8" t="str">
        <f t="shared" si="1"/>
        <v/>
      </c>
      <c r="X8" t="str">
        <f t="shared" si="1"/>
        <v/>
      </c>
      <c r="Y8" t="str">
        <f t="shared" si="2"/>
        <v/>
      </c>
      <c r="Z8" t="str">
        <f t="shared" si="2"/>
        <v/>
      </c>
      <c r="AA8" t="str">
        <f t="shared" si="2"/>
        <v/>
      </c>
      <c r="AB8" t="str">
        <f t="shared" si="2"/>
        <v/>
      </c>
      <c r="AC8" t="str">
        <f t="shared" si="2"/>
        <v/>
      </c>
      <c r="AD8" t="str">
        <f t="shared" si="2"/>
        <v/>
      </c>
      <c r="AE8" t="str">
        <f t="shared" si="2"/>
        <v/>
      </c>
      <c r="BA8" s="2">
        <v>2</v>
      </c>
      <c r="BB8" s="73" t="str">
        <f>IF(LEN($E$13)=10,MID($E$13,BA7,1),MID($E$13,BA8,1))</f>
        <v/>
      </c>
      <c r="BC8" s="5">
        <v>2</v>
      </c>
      <c r="BD8" s="6" t="e">
        <f t="shared" si="3"/>
        <v>#VALUE!</v>
      </c>
      <c r="BE8" s="5">
        <v>1</v>
      </c>
      <c r="BF8" s="6" t="e">
        <f t="shared" ref="BF8:BF17" si="4">+BE8*BB8</f>
        <v>#VALUE!</v>
      </c>
    </row>
    <row r="9" spans="1:58" x14ac:dyDescent="0.25">
      <c r="C9" s="61" t="s">
        <v>419</v>
      </c>
      <c r="E9" s="218"/>
      <c r="F9" s="219"/>
      <c r="G9" s="219"/>
      <c r="H9" s="219"/>
      <c r="I9" s="219"/>
      <c r="J9" s="219"/>
      <c r="K9" s="279"/>
      <c r="M9" s="286"/>
      <c r="N9" t="s">
        <v>420</v>
      </c>
      <c r="O9" t="str">
        <f t="shared" si="1"/>
        <v/>
      </c>
      <c r="P9" t="str">
        <f t="shared" si="1"/>
        <v/>
      </c>
      <c r="Q9" t="str">
        <f t="shared" si="1"/>
        <v/>
      </c>
      <c r="R9" t="str">
        <f t="shared" si="1"/>
        <v/>
      </c>
      <c r="S9" t="str">
        <f t="shared" si="1"/>
        <v/>
      </c>
      <c r="T9" t="str">
        <f t="shared" si="1"/>
        <v/>
      </c>
      <c r="U9" t="str">
        <f t="shared" si="1"/>
        <v/>
      </c>
      <c r="V9" t="str">
        <f t="shared" si="1"/>
        <v/>
      </c>
      <c r="W9" t="str">
        <f t="shared" si="1"/>
        <v/>
      </c>
      <c r="X9" t="str">
        <f t="shared" si="1"/>
        <v/>
      </c>
      <c r="Y9" t="str">
        <f t="shared" si="2"/>
        <v/>
      </c>
      <c r="Z9" t="str">
        <f t="shared" si="2"/>
        <v/>
      </c>
      <c r="AA9" t="str">
        <f t="shared" si="2"/>
        <v/>
      </c>
      <c r="AB9" t="str">
        <f t="shared" si="2"/>
        <v/>
      </c>
      <c r="AC9" t="str">
        <f t="shared" si="2"/>
        <v/>
      </c>
      <c r="AD9" t="str">
        <f t="shared" si="2"/>
        <v/>
      </c>
      <c r="AE9" t="str">
        <f t="shared" si="2"/>
        <v/>
      </c>
      <c r="BA9" s="2">
        <v>3</v>
      </c>
      <c r="BB9" s="73" t="str">
        <f>IF(LEN($E$13)=10,MID($E$13,BA8,1),MID($E$13,BA9,1))</f>
        <v/>
      </c>
      <c r="BC9" s="5">
        <v>3</v>
      </c>
      <c r="BD9" s="6" t="e">
        <f t="shared" si="3"/>
        <v>#VALUE!</v>
      </c>
      <c r="BE9" s="5">
        <v>2</v>
      </c>
      <c r="BF9" s="6" t="e">
        <f t="shared" si="4"/>
        <v>#VALUE!</v>
      </c>
    </row>
    <row r="10" spans="1:58" s="11" customFormat="1" ht="9.6" customHeight="1" x14ac:dyDescent="0.2">
      <c r="A10" s="55"/>
      <c r="B10" s="24"/>
      <c r="C10" s="32" t="s">
        <v>421</v>
      </c>
      <c r="E10" s="58" t="str">
        <f>IF(E9&gt;0,+IFERROR(IF(O$5&gt;0,"não utilize acentos ou caracteres especiais",""),""),"OBRIGATÓRIO")</f>
        <v>OBRIGATÓRIO</v>
      </c>
      <c r="M10" s="286"/>
      <c r="N10" s="11" t="s">
        <v>422</v>
      </c>
      <c r="O10" s="11" t="str">
        <f t="shared" si="1"/>
        <v/>
      </c>
      <c r="P10" s="11" t="str">
        <f t="shared" si="1"/>
        <v/>
      </c>
      <c r="Q10" s="11" t="str">
        <f t="shared" si="1"/>
        <v/>
      </c>
      <c r="R10" s="11" t="str">
        <f t="shared" si="1"/>
        <v/>
      </c>
      <c r="S10" s="11" t="str">
        <f t="shared" si="1"/>
        <v/>
      </c>
      <c r="T10" s="11" t="str">
        <f t="shared" si="1"/>
        <v/>
      </c>
      <c r="U10" s="11" t="str">
        <f t="shared" si="1"/>
        <v/>
      </c>
      <c r="V10" s="11" t="str">
        <f t="shared" si="1"/>
        <v/>
      </c>
      <c r="W10" s="11" t="str">
        <f t="shared" si="1"/>
        <v/>
      </c>
      <c r="X10" s="11" t="str">
        <f t="shared" si="1"/>
        <v/>
      </c>
      <c r="Y10" s="11" t="str">
        <f t="shared" si="2"/>
        <v/>
      </c>
      <c r="Z10" s="11" t="str">
        <f t="shared" si="2"/>
        <v/>
      </c>
      <c r="AA10" s="11" t="str">
        <f t="shared" si="2"/>
        <v/>
      </c>
      <c r="AB10" s="11" t="str">
        <f t="shared" si="2"/>
        <v/>
      </c>
      <c r="AC10" s="11" t="str">
        <f t="shared" si="2"/>
        <v/>
      </c>
      <c r="AD10" s="11" t="str">
        <f t="shared" si="2"/>
        <v/>
      </c>
      <c r="AE10" s="11" t="str">
        <f t="shared" si="2"/>
        <v/>
      </c>
      <c r="BA10" s="25">
        <v>4</v>
      </c>
      <c r="BB10" s="73" t="str">
        <f t="shared" ref="BB10:BB17" si="5">IF(LEN($E$13)=10,MID($E$13,BA9,1),MID($E$13,BA10,1))</f>
        <v/>
      </c>
      <c r="BC10" s="26">
        <v>4</v>
      </c>
      <c r="BD10" s="12" t="e">
        <f t="shared" si="3"/>
        <v>#VALUE!</v>
      </c>
      <c r="BE10" s="26">
        <v>3</v>
      </c>
      <c r="BF10" s="12" t="e">
        <f t="shared" si="4"/>
        <v>#VALUE!</v>
      </c>
    </row>
    <row r="11" spans="1:58" x14ac:dyDescent="0.25">
      <c r="C11" s="61" t="s">
        <v>423</v>
      </c>
      <c r="E11" s="218"/>
      <c r="F11" s="219"/>
      <c r="G11" s="219"/>
      <c r="H11" s="219"/>
      <c r="I11" s="219"/>
      <c r="J11" s="219"/>
      <c r="K11" s="279"/>
      <c r="M11" s="286"/>
      <c r="N11" t="s">
        <v>424</v>
      </c>
      <c r="O11" t="str">
        <f t="shared" si="1"/>
        <v/>
      </c>
      <c r="P11" t="str">
        <f t="shared" si="1"/>
        <v/>
      </c>
      <c r="Q11" t="str">
        <f t="shared" si="1"/>
        <v/>
      </c>
      <c r="R11" t="str">
        <f t="shared" si="1"/>
        <v/>
      </c>
      <c r="S11" t="str">
        <f t="shared" si="1"/>
        <v/>
      </c>
      <c r="T11" t="str">
        <f t="shared" si="1"/>
        <v/>
      </c>
      <c r="U11" t="str">
        <f t="shared" si="1"/>
        <v/>
      </c>
      <c r="V11" t="str">
        <f t="shared" si="1"/>
        <v/>
      </c>
      <c r="W11" t="str">
        <f t="shared" si="1"/>
        <v/>
      </c>
      <c r="X11" t="str">
        <f t="shared" si="1"/>
        <v/>
      </c>
      <c r="Y11" t="str">
        <f t="shared" si="2"/>
        <v/>
      </c>
      <c r="Z11" t="str">
        <f t="shared" si="2"/>
        <v/>
      </c>
      <c r="AA11" t="str">
        <f t="shared" si="2"/>
        <v/>
      </c>
      <c r="AB11" t="str">
        <f t="shared" si="2"/>
        <v/>
      </c>
      <c r="AC11" t="str">
        <f t="shared" si="2"/>
        <v/>
      </c>
      <c r="AD11" t="str">
        <f t="shared" si="2"/>
        <v/>
      </c>
      <c r="AE11" t="str">
        <f t="shared" si="2"/>
        <v/>
      </c>
      <c r="BA11" s="2">
        <v>5</v>
      </c>
      <c r="BB11" s="73" t="str">
        <f t="shared" si="5"/>
        <v/>
      </c>
      <c r="BC11" s="5">
        <v>5</v>
      </c>
      <c r="BD11" s="6" t="e">
        <f t="shared" si="3"/>
        <v>#VALUE!</v>
      </c>
      <c r="BE11" s="5">
        <v>4</v>
      </c>
      <c r="BF11" s="6" t="e">
        <f t="shared" si="4"/>
        <v>#VALUE!</v>
      </c>
    </row>
    <row r="12" spans="1:58" ht="9.6" customHeight="1" x14ac:dyDescent="0.25">
      <c r="B12" s="24"/>
      <c r="C12" s="32" t="s">
        <v>425</v>
      </c>
      <c r="D12" s="11"/>
      <c r="E12" s="58" t="str">
        <f>IF(E11&gt;0,+IFERROR(IF(P$5&gt;0,"não utilize acentos ou caracteres especiais",""),""),"OBRIGATÓRIO")</f>
        <v>OBRIGATÓRIO</v>
      </c>
      <c r="F12" s="11"/>
      <c r="G12" s="11"/>
      <c r="H12" s="11"/>
      <c r="I12" s="11"/>
      <c r="J12" s="11"/>
      <c r="K12" s="11"/>
      <c r="M12" s="286"/>
      <c r="N12" t="s">
        <v>426</v>
      </c>
      <c r="O12" t="str">
        <f t="shared" si="1"/>
        <v/>
      </c>
      <c r="P12" t="str">
        <f t="shared" si="1"/>
        <v/>
      </c>
      <c r="Q12" t="str">
        <f t="shared" si="1"/>
        <v/>
      </c>
      <c r="R12" t="str">
        <f t="shared" si="1"/>
        <v/>
      </c>
      <c r="S12" t="str">
        <f t="shared" si="1"/>
        <v/>
      </c>
      <c r="T12" t="str">
        <f t="shared" si="1"/>
        <v/>
      </c>
      <c r="U12" t="str">
        <f t="shared" si="1"/>
        <v/>
      </c>
      <c r="V12" t="str">
        <f t="shared" si="1"/>
        <v/>
      </c>
      <c r="W12" t="str">
        <f t="shared" si="1"/>
        <v/>
      </c>
      <c r="X12" t="str">
        <f t="shared" si="1"/>
        <v/>
      </c>
      <c r="Y12" t="str">
        <f t="shared" si="2"/>
        <v/>
      </c>
      <c r="Z12" t="str">
        <f t="shared" si="2"/>
        <v/>
      </c>
      <c r="AA12" t="str">
        <f t="shared" si="2"/>
        <v/>
      </c>
      <c r="AB12" t="str">
        <f t="shared" si="2"/>
        <v/>
      </c>
      <c r="AC12" t="str">
        <f t="shared" si="2"/>
        <v/>
      </c>
      <c r="AD12" t="str">
        <f t="shared" si="2"/>
        <v/>
      </c>
      <c r="AE12" t="str">
        <f t="shared" si="2"/>
        <v/>
      </c>
      <c r="BA12" s="2">
        <v>6</v>
      </c>
      <c r="BB12" s="73" t="str">
        <f t="shared" si="5"/>
        <v/>
      </c>
      <c r="BC12" s="5">
        <v>6</v>
      </c>
      <c r="BD12" s="6" t="e">
        <f t="shared" si="3"/>
        <v>#VALUE!</v>
      </c>
      <c r="BE12" s="5">
        <v>5</v>
      </c>
      <c r="BF12" s="6" t="e">
        <f t="shared" si="4"/>
        <v>#VALUE!</v>
      </c>
    </row>
    <row r="13" spans="1:58" x14ac:dyDescent="0.25">
      <c r="C13" s="67" t="s">
        <v>427</v>
      </c>
      <c r="E13" s="287"/>
      <c r="F13" s="288"/>
      <c r="G13" s="288"/>
      <c r="H13" s="289"/>
      <c r="M13" s="286"/>
      <c r="N13" t="s">
        <v>424</v>
      </c>
      <c r="O13" t="str">
        <f t="shared" si="1"/>
        <v/>
      </c>
      <c r="P13" t="str">
        <f t="shared" si="1"/>
        <v/>
      </c>
      <c r="Q13" t="str">
        <f t="shared" si="1"/>
        <v/>
      </c>
      <c r="R13" t="str">
        <f t="shared" si="1"/>
        <v/>
      </c>
      <c r="S13" t="str">
        <f t="shared" si="1"/>
        <v/>
      </c>
      <c r="T13" t="str">
        <f t="shared" si="1"/>
        <v/>
      </c>
      <c r="U13" t="str">
        <f t="shared" si="1"/>
        <v/>
      </c>
      <c r="V13" t="str">
        <f t="shared" si="1"/>
        <v/>
      </c>
      <c r="W13" t="str">
        <f t="shared" si="1"/>
        <v/>
      </c>
      <c r="X13" t="str">
        <f t="shared" si="1"/>
        <v/>
      </c>
      <c r="Y13" t="str">
        <f t="shared" si="2"/>
        <v/>
      </c>
      <c r="Z13" t="str">
        <f t="shared" si="2"/>
        <v/>
      </c>
      <c r="AA13" t="str">
        <f t="shared" si="2"/>
        <v/>
      </c>
      <c r="AB13" t="str">
        <f t="shared" si="2"/>
        <v/>
      </c>
      <c r="AC13" t="str">
        <f t="shared" si="2"/>
        <v/>
      </c>
      <c r="AD13" t="str">
        <f t="shared" si="2"/>
        <v/>
      </c>
      <c r="AE13" t="str">
        <f t="shared" si="2"/>
        <v/>
      </c>
      <c r="BA13" s="2">
        <v>7</v>
      </c>
      <c r="BB13" s="73" t="str">
        <f t="shared" si="5"/>
        <v/>
      </c>
      <c r="BC13" s="5">
        <v>7</v>
      </c>
      <c r="BD13" s="6" t="e">
        <f t="shared" si="3"/>
        <v>#VALUE!</v>
      </c>
      <c r="BE13" s="5">
        <v>6</v>
      </c>
      <c r="BF13" s="6" t="e">
        <f t="shared" si="4"/>
        <v>#VALUE!</v>
      </c>
    </row>
    <row r="14" spans="1:58" ht="9.6" customHeight="1" x14ac:dyDescent="0.25">
      <c r="B14" s="247" t="s">
        <v>428</v>
      </c>
      <c r="C14" s="247"/>
      <c r="E14" s="13" t="str">
        <f>CONCATENATE(IF((BB21=BD21),"válido","inválido")," - ",IF(E13&gt;0,+IFERROR(IF(Q$5&gt;0,"não utilize caracteres especiais",""),""),"OBRIGATÓRIO"))</f>
        <v>inválido - OBRIGATÓRIO</v>
      </c>
      <c r="M14" s="286"/>
      <c r="N14" t="s">
        <v>426</v>
      </c>
      <c r="O14" t="str">
        <f t="shared" si="1"/>
        <v/>
      </c>
      <c r="P14" t="str">
        <f t="shared" si="1"/>
        <v/>
      </c>
      <c r="Q14" t="str">
        <f t="shared" si="1"/>
        <v/>
      </c>
      <c r="R14" t="str">
        <f t="shared" si="1"/>
        <v/>
      </c>
      <c r="S14" t="str">
        <f t="shared" si="1"/>
        <v/>
      </c>
      <c r="T14" t="str">
        <f t="shared" si="1"/>
        <v/>
      </c>
      <c r="U14" t="str">
        <f t="shared" si="1"/>
        <v/>
      </c>
      <c r="V14" t="str">
        <f t="shared" si="1"/>
        <v/>
      </c>
      <c r="W14" t="str">
        <f t="shared" si="1"/>
        <v/>
      </c>
      <c r="X14" t="str">
        <f t="shared" si="1"/>
        <v/>
      </c>
      <c r="Y14" t="str">
        <f t="shared" si="2"/>
        <v/>
      </c>
      <c r="Z14" t="str">
        <f t="shared" si="2"/>
        <v/>
      </c>
      <c r="AA14" t="str">
        <f t="shared" si="2"/>
        <v/>
      </c>
      <c r="AB14" t="str">
        <f t="shared" si="2"/>
        <v/>
      </c>
      <c r="AC14" t="str">
        <f t="shared" si="2"/>
        <v/>
      </c>
      <c r="AD14" t="str">
        <f t="shared" si="2"/>
        <v/>
      </c>
      <c r="AE14" t="str">
        <f t="shared" si="2"/>
        <v/>
      </c>
      <c r="BA14" s="2">
        <v>8</v>
      </c>
      <c r="BB14" s="73" t="str">
        <f t="shared" si="5"/>
        <v/>
      </c>
      <c r="BC14" s="5">
        <v>8</v>
      </c>
      <c r="BD14" s="6" t="e">
        <f t="shared" si="3"/>
        <v>#VALUE!</v>
      </c>
      <c r="BE14" s="5">
        <v>7</v>
      </c>
      <c r="BF14" s="6" t="e">
        <f t="shared" si="4"/>
        <v>#VALUE!</v>
      </c>
    </row>
    <row r="15" spans="1:58" hidden="1" x14ac:dyDescent="0.25">
      <c r="C15" s="67" t="s">
        <v>429</v>
      </c>
      <c r="E15" s="290"/>
      <c r="F15" s="291"/>
      <c r="G15" s="291"/>
      <c r="H15" s="292"/>
      <c r="M15" s="286"/>
      <c r="N15" t="s">
        <v>430</v>
      </c>
      <c r="O15" t="str">
        <f t="shared" si="1"/>
        <v/>
      </c>
      <c r="P15" t="str">
        <f t="shared" si="1"/>
        <v/>
      </c>
      <c r="Q15" t="str">
        <f t="shared" si="1"/>
        <v/>
      </c>
      <c r="R15" t="str">
        <f t="shared" si="1"/>
        <v/>
      </c>
      <c r="S15" t="str">
        <f t="shared" si="1"/>
        <v/>
      </c>
      <c r="T15" t="str">
        <f t="shared" si="1"/>
        <v/>
      </c>
      <c r="U15" t="str">
        <f t="shared" si="1"/>
        <v/>
      </c>
      <c r="V15" t="str">
        <f t="shared" si="1"/>
        <v/>
      </c>
      <c r="W15" t="str">
        <f t="shared" si="1"/>
        <v/>
      </c>
      <c r="X15" t="str">
        <f t="shared" si="1"/>
        <v/>
      </c>
      <c r="Y15" t="str">
        <f t="shared" si="2"/>
        <v/>
      </c>
      <c r="Z15" t="str">
        <f t="shared" si="2"/>
        <v/>
      </c>
      <c r="AA15" t="str">
        <f t="shared" si="2"/>
        <v/>
      </c>
      <c r="AB15" t="str">
        <f t="shared" si="2"/>
        <v/>
      </c>
      <c r="AC15" t="str">
        <f t="shared" si="2"/>
        <v/>
      </c>
      <c r="AD15" t="str">
        <f t="shared" si="2"/>
        <v/>
      </c>
      <c r="AE15" t="str">
        <f t="shared" si="2"/>
        <v/>
      </c>
      <c r="BA15" s="2">
        <v>9</v>
      </c>
      <c r="BB15" s="73" t="str">
        <f t="shared" si="5"/>
        <v/>
      </c>
      <c r="BC15" s="5">
        <v>9</v>
      </c>
      <c r="BD15" s="6" t="e">
        <f t="shared" si="3"/>
        <v>#VALUE!</v>
      </c>
      <c r="BE15" s="5">
        <v>8</v>
      </c>
      <c r="BF15" s="6" t="e">
        <f t="shared" si="4"/>
        <v>#VALUE!</v>
      </c>
    </row>
    <row r="16" spans="1:58" ht="9.6" hidden="1" customHeight="1" x14ac:dyDescent="0.25">
      <c r="C16" s="57" t="s">
        <v>431</v>
      </c>
      <c r="E16" s="58" t="str">
        <f>IF(E15&gt;0,+IFERROR(IF(R$5&gt;0,"não utilize caracteres especiais",""),""),"")</f>
        <v/>
      </c>
      <c r="M16" s="286"/>
      <c r="N16" t="s">
        <v>432</v>
      </c>
      <c r="O16" t="str">
        <f t="shared" si="1"/>
        <v/>
      </c>
      <c r="P16" t="str">
        <f t="shared" si="1"/>
        <v/>
      </c>
      <c r="Q16" t="str">
        <f t="shared" si="1"/>
        <v/>
      </c>
      <c r="R16" t="str">
        <f t="shared" si="1"/>
        <v/>
      </c>
      <c r="S16" t="str">
        <f t="shared" si="1"/>
        <v/>
      </c>
      <c r="T16" t="str">
        <f t="shared" si="1"/>
        <v/>
      </c>
      <c r="U16" t="str">
        <f t="shared" si="1"/>
        <v/>
      </c>
      <c r="V16" t="str">
        <f t="shared" si="1"/>
        <v/>
      </c>
      <c r="W16" t="str">
        <f t="shared" si="1"/>
        <v/>
      </c>
      <c r="X16" t="str">
        <f t="shared" si="1"/>
        <v/>
      </c>
      <c r="Y16" t="str">
        <f t="shared" si="2"/>
        <v/>
      </c>
      <c r="Z16" t="str">
        <f t="shared" si="2"/>
        <v/>
      </c>
      <c r="AA16" t="str">
        <f t="shared" si="2"/>
        <v/>
      </c>
      <c r="AB16" t="str">
        <f t="shared" si="2"/>
        <v/>
      </c>
      <c r="AC16" t="str">
        <f t="shared" si="2"/>
        <v/>
      </c>
      <c r="AD16" t="str">
        <f t="shared" si="2"/>
        <v/>
      </c>
      <c r="AE16" t="str">
        <f t="shared" si="2"/>
        <v/>
      </c>
      <c r="BA16" s="2">
        <v>10</v>
      </c>
      <c r="BB16" s="73" t="str">
        <f t="shared" si="5"/>
        <v/>
      </c>
      <c r="BC16" s="5"/>
      <c r="BD16" s="6" t="e">
        <f t="shared" si="3"/>
        <v>#VALUE!</v>
      </c>
      <c r="BE16" s="5">
        <v>9</v>
      </c>
      <c r="BF16" s="6" t="e">
        <f t="shared" si="4"/>
        <v>#VALUE!</v>
      </c>
    </row>
    <row r="17" spans="1:59" hidden="1" x14ac:dyDescent="0.25">
      <c r="C17" s="67" t="s">
        <v>433</v>
      </c>
      <c r="E17" s="290"/>
      <c r="F17" s="291"/>
      <c r="G17" s="291"/>
      <c r="H17" s="292"/>
      <c r="M17" s="286"/>
      <c r="N17" t="s">
        <v>434</v>
      </c>
      <c r="O17" t="str">
        <f t="shared" si="1"/>
        <v/>
      </c>
      <c r="P17" t="str">
        <f t="shared" si="1"/>
        <v/>
      </c>
      <c r="Q17" t="str">
        <f t="shared" si="1"/>
        <v/>
      </c>
      <c r="R17" t="str">
        <f t="shared" si="1"/>
        <v/>
      </c>
      <c r="S17" t="str">
        <f t="shared" si="1"/>
        <v/>
      </c>
      <c r="T17" t="str">
        <f t="shared" si="1"/>
        <v/>
      </c>
      <c r="U17" t="str">
        <f t="shared" si="1"/>
        <v/>
      </c>
      <c r="V17" t="str">
        <f t="shared" si="1"/>
        <v/>
      </c>
      <c r="W17" t="str">
        <f t="shared" si="1"/>
        <v/>
      </c>
      <c r="X17" t="str">
        <f t="shared" si="1"/>
        <v/>
      </c>
      <c r="Y17" t="str">
        <f t="shared" si="2"/>
        <v/>
      </c>
      <c r="Z17" t="str">
        <f t="shared" si="2"/>
        <v/>
      </c>
      <c r="AA17" t="str">
        <f t="shared" si="2"/>
        <v/>
      </c>
      <c r="AB17" t="str">
        <f t="shared" si="2"/>
        <v/>
      </c>
      <c r="AC17" t="str">
        <f t="shared" si="2"/>
        <v/>
      </c>
      <c r="AD17" t="str">
        <f t="shared" si="2"/>
        <v/>
      </c>
      <c r="AE17" t="str">
        <f t="shared" si="2"/>
        <v/>
      </c>
      <c r="BA17" s="2">
        <v>11</v>
      </c>
      <c r="BB17" s="73" t="str">
        <f t="shared" si="5"/>
        <v/>
      </c>
      <c r="BC17" s="5"/>
      <c r="BD17" s="9" t="e">
        <f t="shared" si="3"/>
        <v>#VALUE!</v>
      </c>
      <c r="BE17" s="5"/>
      <c r="BF17" s="6" t="e">
        <f t="shared" si="4"/>
        <v>#VALUE!</v>
      </c>
    </row>
    <row r="18" spans="1:59" ht="9.6" hidden="1" customHeight="1" x14ac:dyDescent="0.25">
      <c r="C18" s="32" t="s">
        <v>435</v>
      </c>
      <c r="E18" s="58" t="str">
        <f>IF(E17&gt;0,+IFERROR(IF(S$5&gt;0,"não utilize caracteres especiais",""),""),"")</f>
        <v/>
      </c>
      <c r="M18" s="286"/>
      <c r="N18" t="s">
        <v>436</v>
      </c>
      <c r="O18" t="str">
        <f t="shared" si="1"/>
        <v/>
      </c>
      <c r="P18" t="str">
        <f t="shared" si="1"/>
        <v/>
      </c>
      <c r="Q18" t="str">
        <f t="shared" si="1"/>
        <v/>
      </c>
      <c r="R18" t="str">
        <f t="shared" si="1"/>
        <v/>
      </c>
      <c r="S18" t="str">
        <f t="shared" si="1"/>
        <v/>
      </c>
      <c r="T18" t="str">
        <f t="shared" si="1"/>
        <v/>
      </c>
      <c r="U18" t="str">
        <f t="shared" si="1"/>
        <v/>
      </c>
      <c r="V18" t="str">
        <f t="shared" si="1"/>
        <v/>
      </c>
      <c r="W18" t="str">
        <f t="shared" si="1"/>
        <v/>
      </c>
      <c r="X18" t="str">
        <f t="shared" si="1"/>
        <v/>
      </c>
      <c r="Y18" t="str">
        <f t="shared" si="2"/>
        <v/>
      </c>
      <c r="Z18" t="str">
        <f t="shared" si="2"/>
        <v/>
      </c>
      <c r="AA18" t="str">
        <f t="shared" si="2"/>
        <v/>
      </c>
      <c r="AB18" t="str">
        <f t="shared" si="2"/>
        <v/>
      </c>
      <c r="AC18" t="str">
        <f t="shared" si="2"/>
        <v/>
      </c>
      <c r="AD18" t="str">
        <f t="shared" si="2"/>
        <v/>
      </c>
      <c r="AE18" t="str">
        <f t="shared" si="2"/>
        <v/>
      </c>
      <c r="BA18" s="2">
        <v>12</v>
      </c>
      <c r="BB18" s="4" t="str">
        <f>IF(LEN($E$13)=13,MID($E$13,BA17,1),MID($E$13,BA18,1))</f>
        <v/>
      </c>
      <c r="BC18" s="5"/>
      <c r="BE18" s="5"/>
      <c r="BF18" s="6"/>
    </row>
    <row r="19" spans="1:59" x14ac:dyDescent="0.25">
      <c r="C19" s="67" t="s">
        <v>437</v>
      </c>
      <c r="E19" s="218"/>
      <c r="F19" s="219"/>
      <c r="G19" s="219"/>
      <c r="H19" s="219"/>
      <c r="I19" s="219"/>
      <c r="J19" s="219"/>
      <c r="K19" s="279"/>
      <c r="M19" s="286"/>
      <c r="N19" t="s">
        <v>438</v>
      </c>
      <c r="O19" t="str">
        <f t="shared" si="1"/>
        <v/>
      </c>
      <c r="P19" t="str">
        <f t="shared" si="1"/>
        <v/>
      </c>
      <c r="Q19" t="str">
        <f t="shared" si="1"/>
        <v/>
      </c>
      <c r="R19" t="str">
        <f t="shared" si="1"/>
        <v/>
      </c>
      <c r="S19" t="str">
        <f t="shared" si="1"/>
        <v/>
      </c>
      <c r="T19" t="str">
        <f t="shared" si="1"/>
        <v/>
      </c>
      <c r="U19" t="str">
        <f t="shared" si="1"/>
        <v/>
      </c>
      <c r="V19" t="str">
        <f t="shared" si="1"/>
        <v/>
      </c>
      <c r="W19" t="str">
        <f t="shared" si="1"/>
        <v/>
      </c>
      <c r="X19" t="str">
        <f t="shared" si="1"/>
        <v/>
      </c>
      <c r="Y19" t="str">
        <f t="shared" si="2"/>
        <v/>
      </c>
      <c r="Z19" t="str">
        <f t="shared" si="2"/>
        <v/>
      </c>
      <c r="AA19" t="str">
        <f t="shared" si="2"/>
        <v/>
      </c>
      <c r="AB19" t="str">
        <f t="shared" si="2"/>
        <v/>
      </c>
      <c r="AC19" t="str">
        <f t="shared" si="2"/>
        <v/>
      </c>
      <c r="AD19" t="str">
        <f t="shared" si="2"/>
        <v/>
      </c>
      <c r="AE19" t="str">
        <f t="shared" si="2"/>
        <v/>
      </c>
      <c r="BA19" s="2"/>
      <c r="BB19" s="7" t="str">
        <f>+BB16</f>
        <v/>
      </c>
      <c r="BC19" s="8"/>
      <c r="BD19" s="7" t="e">
        <f>(SUM(BD7:BD18))-((ROUNDDOWN(SUM(BD7:BD18)/11,0))*11)</f>
        <v>#VALUE!</v>
      </c>
      <c r="BE19" s="6" t="e">
        <f>(SUM(BF7:BF18))</f>
        <v>#VALUE!</v>
      </c>
      <c r="BF19" s="6" t="e">
        <f>ROUNDDOWN(+BE19/11,0)*11</f>
        <v>#VALUE!</v>
      </c>
      <c r="BG19" s="9"/>
    </row>
    <row r="20" spans="1:59" ht="9.6" customHeight="1" x14ac:dyDescent="0.25">
      <c r="C20" s="75" t="s">
        <v>439</v>
      </c>
      <c r="E20" s="58" t="str">
        <f>IF(E19&gt;0,+IFERROR(IF(T$5&gt;0,"não utilize acentos ou caracteres especiais",""),""),"OBRIGATÓRIO")</f>
        <v>OBRIGATÓRIO</v>
      </c>
      <c r="M20" s="286"/>
      <c r="N20" t="s">
        <v>440</v>
      </c>
      <c r="O20" t="str">
        <f t="shared" si="1"/>
        <v/>
      </c>
      <c r="P20" t="str">
        <f t="shared" si="1"/>
        <v/>
      </c>
      <c r="Q20" t="str">
        <f t="shared" si="1"/>
        <v/>
      </c>
      <c r="R20" t="str">
        <f t="shared" si="1"/>
        <v/>
      </c>
      <c r="S20" t="str">
        <f t="shared" si="1"/>
        <v/>
      </c>
      <c r="T20" t="str">
        <f t="shared" si="1"/>
        <v/>
      </c>
      <c r="U20" t="str">
        <f t="shared" si="1"/>
        <v/>
      </c>
      <c r="V20" t="str">
        <f t="shared" si="1"/>
        <v/>
      </c>
      <c r="W20" t="str">
        <f t="shared" si="1"/>
        <v/>
      </c>
      <c r="X20" t="str">
        <f t="shared" si="1"/>
        <v/>
      </c>
      <c r="Y20" t="str">
        <f t="shared" si="2"/>
        <v/>
      </c>
      <c r="Z20" t="str">
        <f t="shared" si="2"/>
        <v/>
      </c>
      <c r="AA20" t="str">
        <f t="shared" si="2"/>
        <v/>
      </c>
      <c r="AB20" t="str">
        <f t="shared" si="2"/>
        <v/>
      </c>
      <c r="AC20" t="str">
        <f t="shared" si="2"/>
        <v/>
      </c>
      <c r="AD20" t="str">
        <f t="shared" si="2"/>
        <v/>
      </c>
      <c r="AE20" t="str">
        <f t="shared" si="2"/>
        <v/>
      </c>
      <c r="BA20" s="2"/>
      <c r="BB20" s="7" t="str">
        <f>+BB17</f>
        <v/>
      </c>
      <c r="BC20" s="5"/>
      <c r="BD20" s="7" t="e">
        <f>+IF(BE19-BF19&gt;9,BE19-BF19-10,BE19-BF19)</f>
        <v>#VALUE!</v>
      </c>
    </row>
    <row r="21" spans="1:59" x14ac:dyDescent="0.25">
      <c r="C21" s="67" t="s">
        <v>441</v>
      </c>
      <c r="E21" s="23"/>
      <c r="G21" s="14" t="s">
        <v>442</v>
      </c>
      <c r="H21" s="218"/>
      <c r="I21" s="219"/>
      <c r="J21" s="219"/>
      <c r="K21" s="279"/>
      <c r="M21" s="286"/>
      <c r="N21" t="s">
        <v>443</v>
      </c>
      <c r="O21" t="str">
        <f t="shared" si="1"/>
        <v/>
      </c>
      <c r="P21" t="str">
        <f t="shared" si="1"/>
        <v/>
      </c>
      <c r="Q21" t="str">
        <f t="shared" si="1"/>
        <v/>
      </c>
      <c r="R21" t="str">
        <f t="shared" si="1"/>
        <v/>
      </c>
      <c r="S21" t="str">
        <f t="shared" si="1"/>
        <v/>
      </c>
      <c r="T21" t="str">
        <f t="shared" si="1"/>
        <v/>
      </c>
      <c r="U21" t="str">
        <f t="shared" si="1"/>
        <v/>
      </c>
      <c r="V21" t="str">
        <f t="shared" si="1"/>
        <v/>
      </c>
      <c r="W21" t="str">
        <f t="shared" si="1"/>
        <v/>
      </c>
      <c r="X21" t="str">
        <f t="shared" si="1"/>
        <v/>
      </c>
      <c r="Y21" t="str">
        <f t="shared" si="2"/>
        <v/>
      </c>
      <c r="Z21" t="str">
        <f t="shared" si="2"/>
        <v/>
      </c>
      <c r="AA21" t="str">
        <f t="shared" si="2"/>
        <v/>
      </c>
      <c r="AB21" t="str">
        <f t="shared" si="2"/>
        <v/>
      </c>
      <c r="AC21" t="str">
        <f t="shared" si="2"/>
        <v/>
      </c>
      <c r="AD21" t="str">
        <f t="shared" si="2"/>
        <v/>
      </c>
      <c r="AE21" t="str">
        <f t="shared" si="2"/>
        <v/>
      </c>
      <c r="BB21" t="str">
        <f>IFERROR(+BB19*10+BB20,"erro")</f>
        <v>erro</v>
      </c>
      <c r="BD21" t="str">
        <f>IFERROR(+BD19*10+BD20,"erro1")</f>
        <v>erro1</v>
      </c>
      <c r="BE21" s="6"/>
      <c r="BF21" s="5"/>
    </row>
    <row r="22" spans="1:59" ht="9.6" customHeight="1" x14ac:dyDescent="0.25">
      <c r="C22" s="75" t="s">
        <v>444</v>
      </c>
      <c r="E22" s="13"/>
      <c r="G22" s="76" t="s">
        <v>445</v>
      </c>
      <c r="H22" s="10" t="str">
        <f>IF(H21&gt;0,+IFERROR(IF(U$5&gt;0,"não utilize acentos ou caracteres especiais",""),""),"")</f>
        <v/>
      </c>
      <c r="I22" s="10"/>
      <c r="M22" s="286"/>
      <c r="N22" t="s">
        <v>446</v>
      </c>
      <c r="O22" t="str">
        <f t="shared" ref="O22:AD32" si="6">+IFERROR(SEARCH($N22,O$4,1),"")</f>
        <v/>
      </c>
      <c r="P22" t="str">
        <f t="shared" si="6"/>
        <v/>
      </c>
      <c r="Q22" t="str">
        <f t="shared" si="6"/>
        <v/>
      </c>
      <c r="R22" t="str">
        <f t="shared" si="6"/>
        <v/>
      </c>
      <c r="S22" t="str">
        <f t="shared" si="6"/>
        <v/>
      </c>
      <c r="T22" t="str">
        <f t="shared" si="6"/>
        <v/>
      </c>
      <c r="U22" t="str">
        <f t="shared" si="6"/>
        <v/>
      </c>
      <c r="V22" t="str">
        <f t="shared" si="6"/>
        <v/>
      </c>
      <c r="W22" t="str">
        <f t="shared" si="6"/>
        <v/>
      </c>
      <c r="X22" t="str">
        <f t="shared" si="6"/>
        <v/>
      </c>
      <c r="Y22" t="str">
        <f t="shared" si="6"/>
        <v/>
      </c>
      <c r="Z22" t="str">
        <f t="shared" si="6"/>
        <v/>
      </c>
      <c r="AA22" t="str">
        <f t="shared" si="6"/>
        <v/>
      </c>
      <c r="AB22" t="str">
        <f t="shared" si="6"/>
        <v/>
      </c>
      <c r="AC22" t="str">
        <f t="shared" si="6"/>
        <v/>
      </c>
      <c r="AD22" t="str">
        <f t="shared" si="6"/>
        <v/>
      </c>
      <c r="AE22" t="str">
        <f t="shared" ref="Y22:AE32" si="7">+IFERROR(SEARCH($N22,AE$4,1),"")</f>
        <v/>
      </c>
    </row>
    <row r="23" spans="1:59" x14ac:dyDescent="0.25">
      <c r="C23" s="44" t="s">
        <v>447</v>
      </c>
      <c r="E23" s="218"/>
      <c r="F23" s="219"/>
      <c r="G23" s="219"/>
      <c r="H23" s="219"/>
      <c r="I23" s="219"/>
      <c r="J23" s="219"/>
      <c r="K23" s="279"/>
      <c r="M23" s="286"/>
      <c r="N23" t="s">
        <v>448</v>
      </c>
      <c r="O23" t="str">
        <f t="shared" si="6"/>
        <v/>
      </c>
      <c r="P23" t="str">
        <f t="shared" si="6"/>
        <v/>
      </c>
      <c r="Q23" t="str">
        <f t="shared" si="6"/>
        <v/>
      </c>
      <c r="R23" t="str">
        <f t="shared" si="6"/>
        <v/>
      </c>
      <c r="S23" t="str">
        <f t="shared" si="6"/>
        <v/>
      </c>
      <c r="T23" t="str">
        <f t="shared" si="6"/>
        <v/>
      </c>
      <c r="U23" t="str">
        <f t="shared" si="6"/>
        <v/>
      </c>
      <c r="V23" t="str">
        <f t="shared" si="6"/>
        <v/>
      </c>
      <c r="W23" t="str">
        <f t="shared" si="6"/>
        <v/>
      </c>
      <c r="X23" t="str">
        <f t="shared" si="6"/>
        <v/>
      </c>
      <c r="Y23" t="str">
        <f t="shared" si="7"/>
        <v/>
      </c>
      <c r="Z23" t="str">
        <f t="shared" si="7"/>
        <v/>
      </c>
      <c r="AA23" t="str">
        <f t="shared" si="7"/>
        <v/>
      </c>
      <c r="AB23" t="str">
        <f t="shared" si="7"/>
        <v/>
      </c>
      <c r="AC23" t="str">
        <f t="shared" si="7"/>
        <v/>
      </c>
      <c r="AD23" t="str">
        <f t="shared" si="7"/>
        <v/>
      </c>
      <c r="AE23" t="str">
        <f t="shared" si="7"/>
        <v/>
      </c>
    </row>
    <row r="24" spans="1:59" ht="9.6" customHeight="1" x14ac:dyDescent="0.25">
      <c r="C24" s="32" t="s">
        <v>449</v>
      </c>
      <c r="E24" s="58" t="str">
        <f>IF(E23&gt;0,+IFERROR(IF(V$5&gt;0,"não utilize acentos ou caracteres especiais",""),""),"OBRIGATÓRIO")</f>
        <v>OBRIGATÓRIO</v>
      </c>
      <c r="M24" s="286"/>
      <c r="N24" t="s">
        <v>450</v>
      </c>
      <c r="O24" t="str">
        <f t="shared" si="6"/>
        <v/>
      </c>
      <c r="P24" t="str">
        <f t="shared" si="6"/>
        <v/>
      </c>
      <c r="Q24" t="str">
        <f t="shared" si="6"/>
        <v/>
      </c>
      <c r="R24" t="str">
        <f t="shared" si="6"/>
        <v/>
      </c>
      <c r="S24" t="str">
        <f t="shared" si="6"/>
        <v/>
      </c>
      <c r="T24" t="str">
        <f t="shared" si="6"/>
        <v/>
      </c>
      <c r="U24" t="str">
        <f t="shared" si="6"/>
        <v/>
      </c>
      <c r="V24" t="str">
        <f t="shared" si="6"/>
        <v/>
      </c>
      <c r="W24" t="str">
        <f t="shared" si="6"/>
        <v/>
      </c>
      <c r="X24" t="str">
        <f t="shared" si="6"/>
        <v/>
      </c>
      <c r="Y24" t="str">
        <f t="shared" si="7"/>
        <v/>
      </c>
      <c r="Z24" t="str">
        <f t="shared" si="7"/>
        <v/>
      </c>
      <c r="AA24" t="str">
        <f t="shared" si="7"/>
        <v/>
      </c>
      <c r="AB24" t="str">
        <f t="shared" si="7"/>
        <v/>
      </c>
      <c r="AC24" t="str">
        <f t="shared" si="7"/>
        <v/>
      </c>
      <c r="AD24" t="str">
        <f t="shared" si="7"/>
        <v/>
      </c>
      <c r="AE24" t="str">
        <f t="shared" si="7"/>
        <v/>
      </c>
    </row>
    <row r="25" spans="1:59" x14ac:dyDescent="0.25">
      <c r="C25" s="44" t="s">
        <v>451</v>
      </c>
      <c r="E25" s="293"/>
      <c r="F25" s="294"/>
      <c r="M25" s="286"/>
      <c r="N25" t="s">
        <v>452</v>
      </c>
      <c r="O25" t="str">
        <f t="shared" si="6"/>
        <v/>
      </c>
      <c r="P25" t="str">
        <f t="shared" si="6"/>
        <v/>
      </c>
      <c r="Q25" t="str">
        <f t="shared" si="6"/>
        <v/>
      </c>
      <c r="R25" t="str">
        <f t="shared" si="6"/>
        <v/>
      </c>
      <c r="S25" t="str">
        <f t="shared" si="6"/>
        <v/>
      </c>
      <c r="T25" t="str">
        <f t="shared" si="6"/>
        <v/>
      </c>
      <c r="U25" t="str">
        <f t="shared" si="6"/>
        <v/>
      </c>
      <c r="V25" t="str">
        <f t="shared" si="6"/>
        <v/>
      </c>
      <c r="W25" t="str">
        <f t="shared" si="6"/>
        <v/>
      </c>
      <c r="X25" t="str">
        <f t="shared" si="6"/>
        <v/>
      </c>
      <c r="Y25" t="str">
        <f t="shared" si="7"/>
        <v/>
      </c>
      <c r="Z25" t="str">
        <f t="shared" si="7"/>
        <v/>
      </c>
      <c r="AA25" t="str">
        <f t="shared" si="7"/>
        <v/>
      </c>
      <c r="AB25" t="str">
        <f t="shared" si="7"/>
        <v/>
      </c>
      <c r="AC25" t="str">
        <f t="shared" si="7"/>
        <v/>
      </c>
      <c r="AD25" t="str">
        <f t="shared" si="7"/>
        <v/>
      </c>
      <c r="AE25" t="str">
        <f t="shared" si="7"/>
        <v/>
      </c>
    </row>
    <row r="26" spans="1:59" ht="9.6" customHeight="1" x14ac:dyDescent="0.25">
      <c r="C26" s="32" t="s">
        <v>453</v>
      </c>
      <c r="E26" s="58" t="str">
        <f>IF(E25&gt;0,+IFERROR(IF(W$5&gt;0,"não utilize caracteres especiais",""),""),"OBRIGATÓRIO")</f>
        <v>OBRIGATÓRIO</v>
      </c>
      <c r="M26" s="286"/>
      <c r="N26" t="s">
        <v>454</v>
      </c>
      <c r="O26" t="str">
        <f t="shared" si="6"/>
        <v/>
      </c>
      <c r="P26" t="str">
        <f t="shared" si="6"/>
        <v/>
      </c>
      <c r="Q26" t="str">
        <f t="shared" si="6"/>
        <v/>
      </c>
      <c r="R26" t="str">
        <f t="shared" si="6"/>
        <v/>
      </c>
      <c r="S26" t="str">
        <f t="shared" si="6"/>
        <v/>
      </c>
      <c r="T26" t="str">
        <f t="shared" si="6"/>
        <v/>
      </c>
      <c r="U26" t="str">
        <f t="shared" si="6"/>
        <v/>
      </c>
      <c r="V26" t="str">
        <f t="shared" si="6"/>
        <v/>
      </c>
      <c r="W26" t="str">
        <f t="shared" si="6"/>
        <v/>
      </c>
      <c r="X26" t="str">
        <f t="shared" si="6"/>
        <v/>
      </c>
      <c r="Y26" t="str">
        <f t="shared" si="7"/>
        <v/>
      </c>
      <c r="Z26" t="str">
        <f t="shared" si="7"/>
        <v/>
      </c>
      <c r="AA26" t="str">
        <f t="shared" si="7"/>
        <v/>
      </c>
      <c r="AB26" t="str">
        <f t="shared" si="7"/>
        <v/>
      </c>
      <c r="AC26" t="str">
        <f t="shared" si="7"/>
        <v/>
      </c>
      <c r="AD26" t="str">
        <f t="shared" si="7"/>
        <v/>
      </c>
      <c r="AE26" t="str">
        <f t="shared" si="7"/>
        <v/>
      </c>
    </row>
    <row r="27" spans="1:59" x14ac:dyDescent="0.25">
      <c r="C27" s="44" t="s">
        <v>455</v>
      </c>
      <c r="E27" s="218"/>
      <c r="F27" s="219"/>
      <c r="G27" s="219"/>
      <c r="H27" s="219"/>
      <c r="I27" s="219"/>
      <c r="J27" s="219"/>
      <c r="K27" s="279"/>
      <c r="M27" s="286"/>
      <c r="N27" t="s">
        <v>456</v>
      </c>
      <c r="O27" t="str">
        <f t="shared" si="6"/>
        <v/>
      </c>
      <c r="P27" t="str">
        <f t="shared" si="6"/>
        <v/>
      </c>
      <c r="Q27" t="str">
        <f t="shared" si="6"/>
        <v/>
      </c>
      <c r="R27" t="str">
        <f t="shared" si="6"/>
        <v/>
      </c>
      <c r="S27" t="str">
        <f t="shared" si="6"/>
        <v/>
      </c>
      <c r="T27" t="str">
        <f t="shared" si="6"/>
        <v/>
      </c>
      <c r="U27" t="str">
        <f t="shared" si="6"/>
        <v/>
      </c>
      <c r="V27" t="str">
        <f t="shared" si="6"/>
        <v/>
      </c>
      <c r="W27" t="str">
        <f t="shared" si="6"/>
        <v/>
      </c>
      <c r="X27" t="str">
        <f t="shared" si="6"/>
        <v/>
      </c>
      <c r="Y27" t="str">
        <f t="shared" si="7"/>
        <v/>
      </c>
      <c r="Z27" t="str">
        <f t="shared" si="7"/>
        <v/>
      </c>
      <c r="AA27" t="str">
        <f t="shared" si="7"/>
        <v/>
      </c>
      <c r="AB27" t="str">
        <f t="shared" si="7"/>
        <v/>
      </c>
      <c r="AC27" t="str">
        <f t="shared" si="7"/>
        <v/>
      </c>
      <c r="AD27" t="str">
        <f t="shared" si="7"/>
        <v/>
      </c>
      <c r="AE27" t="str">
        <f t="shared" si="7"/>
        <v/>
      </c>
    </row>
    <row r="28" spans="1:59" ht="9.6" customHeight="1" x14ac:dyDescent="0.25">
      <c r="C28" s="32" t="s">
        <v>457</v>
      </c>
      <c r="E28" s="58" t="str">
        <f>IF(E27&gt;0,+IFERROR(IF(X$5&gt;0,"não utilize acentos ou caracteres especiais",""),""),"OBRIGATÓRIO")</f>
        <v>OBRIGATÓRIO</v>
      </c>
      <c r="M28" s="286"/>
      <c r="N28" t="s">
        <v>458</v>
      </c>
      <c r="O28" t="str">
        <f t="shared" si="6"/>
        <v/>
      </c>
      <c r="P28" t="str">
        <f t="shared" si="6"/>
        <v/>
      </c>
      <c r="Q28" t="str">
        <f t="shared" si="6"/>
        <v/>
      </c>
      <c r="R28" t="str">
        <f t="shared" si="6"/>
        <v/>
      </c>
      <c r="S28" t="str">
        <f t="shared" si="6"/>
        <v/>
      </c>
      <c r="T28" t="str">
        <f t="shared" si="6"/>
        <v/>
      </c>
      <c r="U28" t="str">
        <f t="shared" si="6"/>
        <v/>
      </c>
      <c r="V28" t="str">
        <f t="shared" si="6"/>
        <v/>
      </c>
      <c r="W28" t="str">
        <f t="shared" si="6"/>
        <v/>
      </c>
      <c r="X28" t="str">
        <f t="shared" si="6"/>
        <v/>
      </c>
      <c r="Y28" t="str">
        <f t="shared" si="7"/>
        <v/>
      </c>
      <c r="Z28" t="str">
        <f t="shared" si="7"/>
        <v/>
      </c>
      <c r="AA28" t="str">
        <f t="shared" si="7"/>
        <v/>
      </c>
      <c r="AB28" t="str">
        <f t="shared" si="7"/>
        <v/>
      </c>
      <c r="AC28" t="str">
        <f t="shared" si="7"/>
        <v/>
      </c>
      <c r="AD28" t="str">
        <f t="shared" si="7"/>
        <v/>
      </c>
      <c r="AE28" t="str">
        <f t="shared" si="7"/>
        <v/>
      </c>
    </row>
    <row r="29" spans="1:59" x14ac:dyDescent="0.25">
      <c r="C29" s="44" t="s">
        <v>459</v>
      </c>
      <c r="E29" s="218"/>
      <c r="F29" s="219"/>
      <c r="G29" s="279"/>
      <c r="H29" s="14" t="s">
        <v>460</v>
      </c>
      <c r="I29" s="218"/>
      <c r="J29" s="219"/>
      <c r="K29" s="279"/>
      <c r="M29" s="286"/>
      <c r="N29" t="s">
        <v>461</v>
      </c>
      <c r="O29" t="str">
        <f t="shared" si="6"/>
        <v/>
      </c>
      <c r="P29" t="str">
        <f t="shared" si="6"/>
        <v/>
      </c>
      <c r="Q29" t="str">
        <f t="shared" si="6"/>
        <v/>
      </c>
      <c r="R29" t="str">
        <f t="shared" si="6"/>
        <v/>
      </c>
      <c r="S29" t="str">
        <f t="shared" si="6"/>
        <v/>
      </c>
      <c r="T29" t="str">
        <f t="shared" si="6"/>
        <v/>
      </c>
      <c r="U29" t="str">
        <f t="shared" si="6"/>
        <v/>
      </c>
      <c r="V29" t="str">
        <f t="shared" si="6"/>
        <v/>
      </c>
      <c r="W29" t="str">
        <f t="shared" si="6"/>
        <v/>
      </c>
      <c r="X29" t="str">
        <f t="shared" si="6"/>
        <v/>
      </c>
      <c r="Y29" t="str">
        <f t="shared" si="7"/>
        <v/>
      </c>
      <c r="Z29" t="str">
        <f t="shared" si="7"/>
        <v/>
      </c>
      <c r="AA29" t="str">
        <f t="shared" si="7"/>
        <v/>
      </c>
      <c r="AB29" t="str">
        <f t="shared" si="7"/>
        <v/>
      </c>
      <c r="AC29" t="str">
        <f t="shared" si="7"/>
        <v/>
      </c>
      <c r="AD29" t="str">
        <f t="shared" si="7"/>
        <v/>
      </c>
      <c r="AE29" t="str">
        <f t="shared" si="7"/>
        <v/>
      </c>
    </row>
    <row r="30" spans="1:59" s="12" customFormat="1" ht="9.6" customHeight="1" x14ac:dyDescent="0.25">
      <c r="A30" s="55"/>
      <c r="B30" s="55"/>
      <c r="C30" s="32" t="s">
        <v>457</v>
      </c>
      <c r="E30" s="58" t="str">
        <f>IF(E29&gt;0,+IFERROR(IF(Y$5&gt;0,"não utilize acentos ou caracteres especiais",""),""),"OBRIGATÓRIO")</f>
        <v>OBRIGATÓRIO</v>
      </c>
      <c r="H30" s="31" t="s">
        <v>462</v>
      </c>
      <c r="I30" s="10" t="str">
        <f>IF(I29&gt;0,+IFERROR(IF(Z$5&gt;0,"não utilize acentos ou caracteres especiais",""),""),"OBRIGATÓRIO")</f>
        <v>OBRIGATÓRIO</v>
      </c>
      <c r="M30" s="286"/>
      <c r="N30" s="12" t="s">
        <v>463</v>
      </c>
      <c r="O30" s="12" t="str">
        <f t="shared" si="6"/>
        <v/>
      </c>
      <c r="P30" s="12" t="str">
        <f t="shared" si="6"/>
        <v/>
      </c>
      <c r="Q30" s="12" t="str">
        <f t="shared" si="6"/>
        <v/>
      </c>
      <c r="R30" s="12" t="str">
        <f t="shared" si="6"/>
        <v/>
      </c>
      <c r="S30" s="12" t="str">
        <f t="shared" si="6"/>
        <v/>
      </c>
      <c r="T30" s="12" t="str">
        <f t="shared" si="6"/>
        <v/>
      </c>
      <c r="U30" s="12" t="str">
        <f t="shared" si="6"/>
        <v/>
      </c>
      <c r="V30" s="12" t="str">
        <f t="shared" si="6"/>
        <v/>
      </c>
      <c r="W30" s="12" t="str">
        <f t="shared" si="6"/>
        <v/>
      </c>
      <c r="X30" s="12" t="str">
        <f t="shared" si="6"/>
        <v/>
      </c>
      <c r="Y30" s="12" t="str">
        <f t="shared" si="7"/>
        <v/>
      </c>
      <c r="Z30" s="12" t="str">
        <f t="shared" si="7"/>
        <v/>
      </c>
      <c r="AA30" s="12" t="str">
        <f t="shared" si="7"/>
        <v/>
      </c>
      <c r="AB30" s="12" t="str">
        <f t="shared" si="7"/>
        <v/>
      </c>
      <c r="AC30" s="12" t="str">
        <f t="shared" si="7"/>
        <v/>
      </c>
      <c r="AD30" s="12" t="str">
        <f t="shared" si="7"/>
        <v/>
      </c>
      <c r="AE30" s="12" t="str">
        <f t="shared" si="7"/>
        <v/>
      </c>
    </row>
    <row r="31" spans="1:59" x14ac:dyDescent="0.25">
      <c r="C31" s="44" t="s">
        <v>464</v>
      </c>
      <c r="E31" s="218"/>
      <c r="F31" s="219"/>
      <c r="G31" s="219"/>
      <c r="H31" s="219"/>
      <c r="I31" s="219"/>
      <c r="J31" s="219"/>
      <c r="K31" s="279"/>
      <c r="M31" s="286"/>
      <c r="N31" t="s">
        <v>456</v>
      </c>
      <c r="O31" t="str">
        <f t="shared" si="6"/>
        <v/>
      </c>
      <c r="P31" t="str">
        <f t="shared" si="6"/>
        <v/>
      </c>
      <c r="Q31" t="str">
        <f t="shared" si="6"/>
        <v/>
      </c>
      <c r="R31" t="str">
        <f t="shared" si="6"/>
        <v/>
      </c>
      <c r="S31" t="str">
        <f t="shared" si="6"/>
        <v/>
      </c>
      <c r="T31" t="str">
        <f t="shared" si="6"/>
        <v/>
      </c>
      <c r="U31" t="str">
        <f t="shared" si="6"/>
        <v/>
      </c>
      <c r="V31" t="str">
        <f t="shared" si="6"/>
        <v/>
      </c>
      <c r="W31" t="str">
        <f t="shared" si="6"/>
        <v/>
      </c>
      <c r="X31" t="str">
        <f t="shared" si="6"/>
        <v/>
      </c>
      <c r="Y31" t="str">
        <f t="shared" si="7"/>
        <v/>
      </c>
      <c r="Z31" t="str">
        <f t="shared" si="7"/>
        <v/>
      </c>
      <c r="AA31" t="str">
        <f t="shared" si="7"/>
        <v/>
      </c>
      <c r="AB31" t="str">
        <f t="shared" si="7"/>
        <v/>
      </c>
      <c r="AC31" t="str">
        <f t="shared" si="7"/>
        <v/>
      </c>
      <c r="AD31" t="str">
        <f t="shared" si="7"/>
        <v/>
      </c>
      <c r="AE31" t="str">
        <f t="shared" si="7"/>
        <v/>
      </c>
    </row>
    <row r="32" spans="1:59" ht="16.5" customHeight="1" x14ac:dyDescent="0.25">
      <c r="A32" s="272" t="s">
        <v>465</v>
      </c>
      <c r="B32" s="272"/>
      <c r="C32" s="272"/>
      <c r="E32" s="10"/>
      <c r="M32" s="286"/>
      <c r="N32" t="s">
        <v>458</v>
      </c>
      <c r="O32" t="str">
        <f t="shared" si="6"/>
        <v/>
      </c>
      <c r="P32" t="str">
        <f t="shared" si="6"/>
        <v/>
      </c>
      <c r="Q32" t="str">
        <f t="shared" si="6"/>
        <v/>
      </c>
      <c r="R32" t="str">
        <f t="shared" si="6"/>
        <v/>
      </c>
      <c r="S32" t="str">
        <f t="shared" si="6"/>
        <v/>
      </c>
      <c r="T32" t="str">
        <f t="shared" si="6"/>
        <v/>
      </c>
      <c r="U32" t="str">
        <f t="shared" si="6"/>
        <v/>
      </c>
      <c r="V32" t="str">
        <f t="shared" si="6"/>
        <v/>
      </c>
      <c r="W32" t="str">
        <f t="shared" si="6"/>
        <v/>
      </c>
      <c r="X32" t="str">
        <f t="shared" si="6"/>
        <v/>
      </c>
      <c r="Y32" t="str">
        <f t="shared" si="6"/>
        <v/>
      </c>
      <c r="Z32" t="str">
        <f t="shared" si="6"/>
        <v/>
      </c>
      <c r="AA32" t="str">
        <f t="shared" si="6"/>
        <v/>
      </c>
      <c r="AB32" t="str">
        <f t="shared" si="6"/>
        <v/>
      </c>
      <c r="AC32" t="str">
        <f t="shared" si="6"/>
        <v/>
      </c>
      <c r="AD32" t="str">
        <f t="shared" si="6"/>
        <v/>
      </c>
      <c r="AE32" t="str">
        <f t="shared" si="7"/>
        <v/>
      </c>
    </row>
    <row r="33" spans="1:31" s="11" customFormat="1" ht="1.1499999999999999" customHeight="1" thickBot="1" x14ac:dyDescent="0.3">
      <c r="A33" s="55"/>
      <c r="C33" s="27"/>
      <c r="E33" s="10"/>
      <c r="H33" s="27"/>
      <c r="I33" s="10"/>
      <c r="K33"/>
      <c r="M33" s="286"/>
    </row>
    <row r="34" spans="1:31" s="71" customFormat="1" ht="14.45" customHeight="1" thickTop="1" thickBot="1" x14ac:dyDescent="0.3">
      <c r="B34" s="277" t="s">
        <v>466</v>
      </c>
      <c r="C34" s="278"/>
      <c r="D34" s="278"/>
      <c r="E34" s="278"/>
      <c r="F34" s="278"/>
      <c r="G34" s="278"/>
      <c r="H34" s="278"/>
      <c r="I34" s="278"/>
      <c r="J34" s="278"/>
      <c r="K34"/>
      <c r="M34" s="286"/>
    </row>
    <row r="35" spans="1:31" ht="10.9" hidden="1" customHeight="1" thickTop="1" x14ac:dyDescent="0.25">
      <c r="A35" s="60"/>
      <c r="B35" s="64"/>
      <c r="C35" s="30"/>
      <c r="D35" s="30"/>
      <c r="E35" s="30"/>
      <c r="F35" s="30"/>
      <c r="G35" s="30"/>
      <c r="H35" s="30"/>
      <c r="I35" s="30"/>
      <c r="J35" s="30"/>
      <c r="K35" s="30"/>
      <c r="L35" s="11"/>
      <c r="M35" s="286"/>
      <c r="N35" t="s">
        <v>467</v>
      </c>
      <c r="O35" t="str">
        <f t="shared" ref="O35:AD41" si="8">+IFERROR(SEARCH($N35,O$4,1),"")</f>
        <v/>
      </c>
      <c r="P35" t="str">
        <f t="shared" si="8"/>
        <v/>
      </c>
      <c r="Q35" t="str">
        <f t="shared" si="8"/>
        <v/>
      </c>
      <c r="R35" t="str">
        <f t="shared" si="8"/>
        <v/>
      </c>
      <c r="S35" t="str">
        <f t="shared" si="8"/>
        <v/>
      </c>
      <c r="T35" t="str">
        <f t="shared" si="8"/>
        <v/>
      </c>
      <c r="U35" t="str">
        <f t="shared" si="8"/>
        <v/>
      </c>
      <c r="V35" t="str">
        <f t="shared" si="8"/>
        <v/>
      </c>
      <c r="W35" t="str">
        <f t="shared" si="8"/>
        <v/>
      </c>
      <c r="X35" t="str">
        <f t="shared" si="8"/>
        <v/>
      </c>
      <c r="Y35" t="str">
        <f t="shared" si="8"/>
        <v/>
      </c>
      <c r="Z35" t="str">
        <f t="shared" si="8"/>
        <v/>
      </c>
      <c r="AA35" t="str">
        <f t="shared" si="8"/>
        <v/>
      </c>
      <c r="AB35" t="str">
        <f t="shared" si="8"/>
        <v/>
      </c>
      <c r="AC35" t="str">
        <f t="shared" si="8"/>
        <v/>
      </c>
      <c r="AD35" t="str">
        <f t="shared" si="8"/>
        <v/>
      </c>
      <c r="AE35" t="str">
        <f t="shared" ref="Y35:AE41" si="9">+IFERROR(SEARCH($N35,AE$4,1),"")</f>
        <v/>
      </c>
    </row>
    <row r="36" spans="1:31" ht="10.9" hidden="1" customHeight="1" x14ac:dyDescent="0.25">
      <c r="A36" s="60"/>
      <c r="B36" s="64" t="s">
        <v>468</v>
      </c>
      <c r="C36" s="30"/>
      <c r="D36" s="30"/>
      <c r="E36" s="30"/>
      <c r="F36" s="30"/>
      <c r="G36" s="30"/>
      <c r="H36" s="30"/>
      <c r="I36" s="30"/>
      <c r="J36" s="30"/>
      <c r="K36" s="30"/>
      <c r="L36" s="11"/>
      <c r="M36" s="286"/>
      <c r="N36" t="s">
        <v>469</v>
      </c>
      <c r="O36" t="str">
        <f t="shared" si="8"/>
        <v/>
      </c>
      <c r="P36" t="str">
        <f t="shared" si="8"/>
        <v/>
      </c>
      <c r="Q36" t="str">
        <f t="shared" si="8"/>
        <v/>
      </c>
      <c r="R36" t="str">
        <f t="shared" si="8"/>
        <v/>
      </c>
      <c r="S36" t="str">
        <f t="shared" si="8"/>
        <v/>
      </c>
      <c r="T36" t="str">
        <f t="shared" si="8"/>
        <v/>
      </c>
      <c r="U36" t="str">
        <f t="shared" si="8"/>
        <v/>
      </c>
      <c r="V36" t="str">
        <f t="shared" si="8"/>
        <v/>
      </c>
      <c r="W36" t="str">
        <f t="shared" si="8"/>
        <v/>
      </c>
      <c r="X36" t="str">
        <f t="shared" si="8"/>
        <v/>
      </c>
      <c r="Y36" t="str">
        <f t="shared" si="9"/>
        <v/>
      </c>
      <c r="Z36" t="str">
        <f t="shared" si="9"/>
        <v/>
      </c>
      <c r="AA36" t="str">
        <f t="shared" si="9"/>
        <v/>
      </c>
      <c r="AB36" t="str">
        <f t="shared" si="9"/>
        <v/>
      </c>
      <c r="AC36" t="str">
        <f t="shared" si="9"/>
        <v/>
      </c>
      <c r="AD36" t="str">
        <f t="shared" si="9"/>
        <v/>
      </c>
      <c r="AE36" t="str">
        <f t="shared" si="9"/>
        <v/>
      </c>
    </row>
    <row r="37" spans="1:31" ht="14.45" customHeight="1" thickTop="1" x14ac:dyDescent="0.25">
      <c r="A37" s="60"/>
      <c r="B37" s="3"/>
      <c r="C37" s="65" t="s">
        <v>470</v>
      </c>
      <c r="D37" s="30"/>
      <c r="E37" s="30"/>
      <c r="F37" s="61" t="s">
        <v>471</v>
      </c>
      <c r="G37" s="23"/>
      <c r="H37" s="61" t="s">
        <v>472</v>
      </c>
      <c r="I37" s="23"/>
      <c r="J37" s="61" t="s">
        <v>473</v>
      </c>
      <c r="K37" s="23"/>
      <c r="L37" s="11"/>
      <c r="M37" s="286"/>
      <c r="N37" t="s">
        <v>474</v>
      </c>
      <c r="O37" t="str">
        <f t="shared" si="8"/>
        <v/>
      </c>
      <c r="P37" t="str">
        <f t="shared" si="8"/>
        <v/>
      </c>
      <c r="Q37" t="str">
        <f t="shared" si="8"/>
        <v/>
      </c>
      <c r="R37" t="str">
        <f t="shared" si="8"/>
        <v/>
      </c>
      <c r="S37" t="str">
        <f t="shared" si="8"/>
        <v/>
      </c>
      <c r="T37" t="str">
        <f t="shared" si="8"/>
        <v/>
      </c>
      <c r="U37" t="str">
        <f t="shared" si="8"/>
        <v/>
      </c>
      <c r="V37" t="str">
        <f t="shared" si="8"/>
        <v/>
      </c>
      <c r="W37" t="str">
        <f t="shared" si="8"/>
        <v/>
      </c>
      <c r="X37" t="str">
        <f t="shared" si="8"/>
        <v/>
      </c>
      <c r="Y37" t="str">
        <f t="shared" si="9"/>
        <v/>
      </c>
      <c r="Z37" t="str">
        <f t="shared" si="9"/>
        <v/>
      </c>
      <c r="AA37" t="str">
        <f t="shared" si="9"/>
        <v/>
      </c>
      <c r="AB37" t="str">
        <f t="shared" si="9"/>
        <v/>
      </c>
      <c r="AC37" t="str">
        <f t="shared" si="9"/>
        <v/>
      </c>
      <c r="AD37" t="str">
        <f t="shared" si="9"/>
        <v/>
      </c>
      <c r="AE37" t="str">
        <f t="shared" si="9"/>
        <v/>
      </c>
    </row>
    <row r="38" spans="1:31" ht="8.4499999999999993" customHeight="1" x14ac:dyDescent="0.25">
      <c r="A38" s="60"/>
      <c r="B38" s="3"/>
      <c r="C38" s="30"/>
      <c r="D38" s="30"/>
      <c r="E38" s="30"/>
      <c r="F38" s="30"/>
      <c r="G38" s="30"/>
      <c r="H38" s="30"/>
      <c r="I38" s="46" t="str">
        <f>+IF(OR(G37="sim",I37="sim",K37="sim"),"","escolher pelo menos uma forma")</f>
        <v>escolher pelo menos uma forma</v>
      </c>
      <c r="J38" s="30"/>
      <c r="K38" s="30"/>
      <c r="L38" s="11"/>
      <c r="M38" s="286"/>
      <c r="N38" t="s">
        <v>475</v>
      </c>
      <c r="O38" t="str">
        <f t="shared" si="8"/>
        <v/>
      </c>
      <c r="P38" t="str">
        <f t="shared" si="8"/>
        <v/>
      </c>
      <c r="Q38" t="str">
        <f t="shared" si="8"/>
        <v/>
      </c>
      <c r="R38" t="str">
        <f t="shared" si="8"/>
        <v/>
      </c>
      <c r="S38" t="str">
        <f t="shared" si="8"/>
        <v/>
      </c>
      <c r="T38" t="str">
        <f t="shared" si="8"/>
        <v/>
      </c>
      <c r="U38" t="str">
        <f t="shared" si="8"/>
        <v/>
      </c>
      <c r="V38" t="str">
        <f t="shared" si="8"/>
        <v/>
      </c>
      <c r="W38" t="str">
        <f t="shared" si="8"/>
        <v/>
      </c>
      <c r="X38" t="str">
        <f t="shared" si="8"/>
        <v/>
      </c>
      <c r="Y38" t="str">
        <f t="shared" si="9"/>
        <v/>
      </c>
      <c r="Z38" t="str">
        <f t="shared" si="9"/>
        <v/>
      </c>
      <c r="AA38" t="str">
        <f t="shared" si="9"/>
        <v/>
      </c>
      <c r="AB38" t="str">
        <f t="shared" si="9"/>
        <v/>
      </c>
      <c r="AC38" t="str">
        <f t="shared" si="9"/>
        <v/>
      </c>
      <c r="AD38" t="str">
        <f t="shared" si="9"/>
        <v/>
      </c>
      <c r="AE38" t="str">
        <f t="shared" si="9"/>
        <v/>
      </c>
    </row>
    <row r="39" spans="1:31" ht="1.1499999999999999" customHeight="1" x14ac:dyDescent="0.25">
      <c r="A39" s="55"/>
      <c r="B39" s="11"/>
      <c r="C39" s="27"/>
      <c r="D39" s="11"/>
      <c r="F39" s="11"/>
      <c r="G39" s="11"/>
      <c r="I39" s="10"/>
      <c r="J39" s="11"/>
      <c r="K39" s="11"/>
      <c r="M39" s="286"/>
      <c r="N39" t="s">
        <v>476</v>
      </c>
      <c r="O39" t="str">
        <f t="shared" si="8"/>
        <v/>
      </c>
      <c r="P39" t="str">
        <f t="shared" si="8"/>
        <v/>
      </c>
      <c r="Q39" t="str">
        <f t="shared" si="8"/>
        <v/>
      </c>
      <c r="R39" t="str">
        <f t="shared" si="8"/>
        <v/>
      </c>
      <c r="S39" t="str">
        <f t="shared" si="8"/>
        <v/>
      </c>
      <c r="T39" t="str">
        <f t="shared" si="8"/>
        <v/>
      </c>
      <c r="U39" t="str">
        <f t="shared" si="8"/>
        <v/>
      </c>
      <c r="V39" t="str">
        <f t="shared" si="8"/>
        <v/>
      </c>
      <c r="W39" t="str">
        <f t="shared" si="8"/>
        <v/>
      </c>
      <c r="X39" t="str">
        <f t="shared" si="8"/>
        <v/>
      </c>
      <c r="Y39" t="str">
        <f t="shared" si="9"/>
        <v/>
      </c>
      <c r="Z39" t="str">
        <f t="shared" si="9"/>
        <v/>
      </c>
      <c r="AA39" t="str">
        <f t="shared" si="9"/>
        <v/>
      </c>
      <c r="AB39" t="str">
        <f t="shared" si="9"/>
        <v/>
      </c>
      <c r="AC39" t="str">
        <f t="shared" si="9"/>
        <v/>
      </c>
      <c r="AD39" t="str">
        <f t="shared" si="9"/>
        <v/>
      </c>
      <c r="AE39" t="str">
        <f t="shared" si="9"/>
        <v/>
      </c>
    </row>
    <row r="40" spans="1:31" x14ac:dyDescent="0.25">
      <c r="C40" s="65" t="s">
        <v>477</v>
      </c>
      <c r="E40" s="23"/>
      <c r="F40" s="28" t="s">
        <v>478</v>
      </c>
      <c r="G40" s="218"/>
      <c r="H40" s="219"/>
      <c r="I40" s="219"/>
      <c r="J40" s="219"/>
      <c r="K40" s="279"/>
      <c r="M40" s="286"/>
      <c r="N40" t="s">
        <v>479</v>
      </c>
      <c r="O40" t="str">
        <f t="shared" si="8"/>
        <v/>
      </c>
      <c r="P40" t="str">
        <f t="shared" si="8"/>
        <v/>
      </c>
      <c r="Q40" t="str">
        <f t="shared" si="8"/>
        <v/>
      </c>
      <c r="R40" t="str">
        <f t="shared" si="8"/>
        <v/>
      </c>
      <c r="S40" t="str">
        <f t="shared" si="8"/>
        <v/>
      </c>
      <c r="T40" t="str">
        <f t="shared" si="8"/>
        <v/>
      </c>
      <c r="U40" t="str">
        <f t="shared" si="8"/>
        <v/>
      </c>
      <c r="V40" t="str">
        <f t="shared" si="8"/>
        <v/>
      </c>
      <c r="W40" t="str">
        <f t="shared" si="8"/>
        <v/>
      </c>
      <c r="X40" t="str">
        <f t="shared" si="8"/>
        <v/>
      </c>
      <c r="Y40" t="str">
        <f t="shared" si="9"/>
        <v/>
      </c>
      <c r="Z40" t="str">
        <f t="shared" si="9"/>
        <v/>
      </c>
      <c r="AA40" t="str">
        <f t="shared" si="9"/>
        <v/>
      </c>
      <c r="AB40" t="str">
        <f t="shared" si="9"/>
        <v/>
      </c>
      <c r="AC40" t="str">
        <f t="shared" si="9"/>
        <v/>
      </c>
      <c r="AD40" t="str">
        <f t="shared" si="9"/>
        <v/>
      </c>
      <c r="AE40" t="str">
        <f t="shared" si="9"/>
        <v/>
      </c>
    </row>
    <row r="41" spans="1:31" ht="9.6" customHeight="1" x14ac:dyDescent="0.25">
      <c r="B41" s="280" t="s">
        <v>480</v>
      </c>
      <c r="C41" s="280"/>
      <c r="E41" s="10" t="str">
        <f>IF(E40&gt;0,+IFERROR(IF(AB$5&gt;0,"não utilize caracteres especiais",""),""),"OBRIGATÓRIO")</f>
        <v>OBRIGATÓRIO</v>
      </c>
      <c r="F41" s="59" t="s">
        <v>481</v>
      </c>
      <c r="G41" s="10" t="str">
        <f>IF(G40&gt;0,+IFERROR(IF(AA$5&gt;0,"não utilize acentos ou caracteres especiais",""),""),"OBRIGATÓRIO")</f>
        <v>OBRIGATÓRIO</v>
      </c>
      <c r="M41" s="286"/>
      <c r="N41" t="s">
        <v>482</v>
      </c>
      <c r="O41" t="str">
        <f t="shared" si="8"/>
        <v/>
      </c>
      <c r="P41" t="str">
        <f t="shared" si="8"/>
        <v/>
      </c>
      <c r="Q41" t="str">
        <f t="shared" si="8"/>
        <v/>
      </c>
      <c r="R41" t="str">
        <f t="shared" si="8"/>
        <v/>
      </c>
      <c r="S41" t="str">
        <f t="shared" si="8"/>
        <v/>
      </c>
      <c r="T41" t="str">
        <f t="shared" si="8"/>
        <v/>
      </c>
      <c r="U41" t="str">
        <f t="shared" si="8"/>
        <v/>
      </c>
      <c r="V41" t="str">
        <f t="shared" si="8"/>
        <v/>
      </c>
      <c r="W41" t="str">
        <f t="shared" si="8"/>
        <v/>
      </c>
      <c r="X41" t="str">
        <f t="shared" si="8"/>
        <v/>
      </c>
      <c r="Y41" t="str">
        <f t="shared" si="9"/>
        <v/>
      </c>
      <c r="Z41" t="str">
        <f t="shared" si="9"/>
        <v/>
      </c>
      <c r="AA41" t="str">
        <f t="shared" si="9"/>
        <v/>
      </c>
      <c r="AB41" t="str">
        <f t="shared" si="9"/>
        <v/>
      </c>
      <c r="AC41" t="str">
        <f t="shared" si="9"/>
        <v/>
      </c>
      <c r="AD41" t="str">
        <f t="shared" si="9"/>
        <v/>
      </c>
      <c r="AE41" t="str">
        <f t="shared" si="9"/>
        <v/>
      </c>
    </row>
    <row r="42" spans="1:31" x14ac:dyDescent="0.25">
      <c r="C42" s="65" t="s">
        <v>483</v>
      </c>
      <c r="E42" s="23"/>
      <c r="F42" s="14" t="s">
        <v>484</v>
      </c>
      <c r="G42" s="23"/>
      <c r="I42" s="45" t="str">
        <f>+IF(AND(I29&lt;&gt;"BRASIL",I29&lt;&gt;"BR"), "Conta bancária internacional","")</f>
        <v>Conta bancária internacional</v>
      </c>
      <c r="M42" s="286"/>
      <c r="N42" t="s">
        <v>485</v>
      </c>
      <c r="O42" t="str">
        <f t="shared" ref="O42:AD43" si="10">IFERROR(+FIND($N42,O$4,1),"")</f>
        <v/>
      </c>
      <c r="P42" t="str">
        <f t="shared" si="10"/>
        <v/>
      </c>
      <c r="Q42" t="str">
        <f t="shared" si="10"/>
        <v/>
      </c>
      <c r="R42" t="str">
        <f t="shared" si="10"/>
        <v/>
      </c>
      <c r="S42" t="str">
        <f t="shared" si="10"/>
        <v/>
      </c>
      <c r="T42" t="str">
        <f t="shared" si="10"/>
        <v/>
      </c>
      <c r="U42" t="str">
        <f t="shared" si="10"/>
        <v/>
      </c>
      <c r="V42" t="str">
        <f t="shared" si="10"/>
        <v/>
      </c>
      <c r="W42" t="str">
        <f t="shared" si="10"/>
        <v/>
      </c>
      <c r="X42" t="str">
        <f t="shared" si="10"/>
        <v/>
      </c>
      <c r="Y42" t="str">
        <f t="shared" si="10"/>
        <v/>
      </c>
      <c r="Z42" t="str">
        <f t="shared" si="10"/>
        <v/>
      </c>
      <c r="AA42" t="str">
        <f t="shared" si="10"/>
        <v/>
      </c>
      <c r="AB42" t="str">
        <f t="shared" si="10"/>
        <v/>
      </c>
      <c r="AC42" t="str">
        <f t="shared" si="10"/>
        <v/>
      </c>
      <c r="AD42" t="str">
        <f t="shared" si="10"/>
        <v/>
      </c>
      <c r="AE42" t="str">
        <f t="shared" ref="Y42:AE43" si="11">IFERROR(+FIND($N42,AE$4,1),"")</f>
        <v/>
      </c>
    </row>
    <row r="43" spans="1:31" ht="12" customHeight="1" x14ac:dyDescent="0.25">
      <c r="B43" s="280" t="s">
        <v>486</v>
      </c>
      <c r="C43" s="280"/>
      <c r="E43" s="10" t="str">
        <f>IF(E42&gt;0,+IFERROR(IF(AC$5&gt;0,"ERRO",""),""),"OBRIGATÓRIO")</f>
        <v>OBRIGATÓRIO</v>
      </c>
      <c r="F43" s="59" t="s">
        <v>487</v>
      </c>
      <c r="G43" s="10"/>
      <c r="I43" s="45" t="str">
        <f>+IF(AND(I29&lt;&gt;"BRASIL",I29&lt;&gt;"BR"), "Anexar NIF","")</f>
        <v>Anexar NIF</v>
      </c>
      <c r="N43" t="s">
        <v>488</v>
      </c>
      <c r="O43" t="str">
        <f t="shared" si="10"/>
        <v/>
      </c>
      <c r="P43" t="str">
        <f t="shared" si="10"/>
        <v/>
      </c>
      <c r="Q43" t="str">
        <f t="shared" si="10"/>
        <v/>
      </c>
      <c r="R43" t="str">
        <f t="shared" si="10"/>
        <v/>
      </c>
      <c r="S43" t="str">
        <f t="shared" si="10"/>
        <v/>
      </c>
      <c r="T43" t="str">
        <f t="shared" si="10"/>
        <v/>
      </c>
      <c r="U43" t="str">
        <f t="shared" si="10"/>
        <v/>
      </c>
      <c r="V43" t="str">
        <f t="shared" si="10"/>
        <v/>
      </c>
      <c r="W43" t="str">
        <f t="shared" si="10"/>
        <v/>
      </c>
      <c r="X43" t="str">
        <f t="shared" si="10"/>
        <v/>
      </c>
      <c r="Y43" t="str">
        <f t="shared" si="11"/>
        <v/>
      </c>
      <c r="Z43" t="str">
        <f t="shared" si="11"/>
        <v/>
      </c>
      <c r="AA43" t="str">
        <f t="shared" si="11"/>
        <v/>
      </c>
      <c r="AB43" t="str">
        <f t="shared" si="11"/>
        <v/>
      </c>
      <c r="AC43" t="str">
        <f t="shared" si="11"/>
        <v/>
      </c>
      <c r="AD43" t="str">
        <f t="shared" si="11"/>
        <v/>
      </c>
      <c r="AE43" t="str">
        <f t="shared" si="11"/>
        <v/>
      </c>
    </row>
    <row r="44" spans="1:31" x14ac:dyDescent="0.25">
      <c r="C44" s="65" t="s">
        <v>489</v>
      </c>
      <c r="E44" s="23"/>
      <c r="F44" s="14" t="s">
        <v>490</v>
      </c>
      <c r="G44" s="23"/>
      <c r="I44" s="56" t="s">
        <v>491</v>
      </c>
    </row>
    <row r="45" spans="1:31" s="11" customFormat="1" ht="11.25" customHeight="1" x14ac:dyDescent="0.2">
      <c r="A45" s="55"/>
      <c r="B45" s="280" t="s">
        <v>492</v>
      </c>
      <c r="C45" s="280"/>
      <c r="E45" s="10" t="str">
        <f>IF(E44&gt;0,+IFERROR(IF(AD$5&gt;0,"ERRO",""),""),"OBRIGATÓRIO")</f>
        <v>OBRIGATÓRIO</v>
      </c>
      <c r="F45" s="59" t="s">
        <v>493</v>
      </c>
      <c r="G45" s="10" t="str">
        <f>IF(G44&gt;0,+IFERROR(IF(AE$5&gt;0,"ERRO",""),""),"OBRIGATÓRIO")</f>
        <v>OBRIGATÓRIO</v>
      </c>
    </row>
    <row r="46" spans="1:31" s="11" customFormat="1" ht="1.1499999999999999" customHeight="1" x14ac:dyDescent="0.25">
      <c r="A46" s="55"/>
      <c r="B46" s="29"/>
      <c r="C46" s="29"/>
      <c r="E46" s="10"/>
      <c r="F46" s="29"/>
      <c r="G46" s="10"/>
    </row>
    <row r="47" spans="1:31" ht="19.899999999999999" hidden="1" customHeight="1" x14ac:dyDescent="0.25">
      <c r="A47" s="60"/>
      <c r="B47" s="3"/>
      <c r="C47" s="65" t="s">
        <v>494</v>
      </c>
      <c r="D47" s="37"/>
      <c r="E47" s="43" t="s">
        <v>495</v>
      </c>
      <c r="F47" s="38"/>
      <c r="G47" s="43" t="s">
        <v>496</v>
      </c>
      <c r="H47" s="38"/>
      <c r="I47" s="43" t="s">
        <v>497</v>
      </c>
      <c r="J47" s="36"/>
      <c r="L47" s="11"/>
    </row>
    <row r="48" spans="1:31" ht="1.1499999999999999" hidden="1" customHeight="1" x14ac:dyDescent="0.25">
      <c r="A48" s="60"/>
      <c r="B48" s="3"/>
      <c r="C48" s="44"/>
      <c r="D48" s="37"/>
      <c r="E48" s="37"/>
      <c r="F48" s="39"/>
      <c r="G48" s="39"/>
      <c r="H48" s="39"/>
      <c r="I48" s="39"/>
      <c r="J48" s="35"/>
      <c r="K48" s="30"/>
      <c r="L48" s="11"/>
    </row>
    <row r="49" spans="1:12" ht="19.899999999999999" hidden="1" customHeight="1" x14ac:dyDescent="0.25">
      <c r="A49" s="60"/>
      <c r="B49" s="3"/>
      <c r="C49" s="30"/>
      <c r="D49" s="281" t="s">
        <v>498</v>
      </c>
      <c r="E49" s="282"/>
      <c r="F49" s="38"/>
      <c r="G49" s="43" t="s">
        <v>499</v>
      </c>
      <c r="H49" s="38"/>
      <c r="I49" s="43" t="s">
        <v>500</v>
      </c>
      <c r="J49" s="36"/>
      <c r="L49" s="11"/>
    </row>
    <row r="50" spans="1:12" s="11" customFormat="1" ht="9.6" hidden="1" customHeight="1" x14ac:dyDescent="0.25">
      <c r="A50" s="283" t="s">
        <v>501</v>
      </c>
      <c r="B50" s="283"/>
      <c r="C50" s="283"/>
      <c r="H50" s="54">
        <f>+COUNTIF(F47:J49,"sim")</f>
        <v>0</v>
      </c>
      <c r="I50" s="58" t="str">
        <f>+IF((+COUNTIF(F47:J49,"sim")=1),"","escolher uma e só uma forma")</f>
        <v>escolher uma e só uma forma</v>
      </c>
    </row>
    <row r="51" spans="1:12" hidden="1" x14ac:dyDescent="0.25">
      <c r="A51" s="283"/>
      <c r="B51" s="283"/>
      <c r="C51" s="283"/>
      <c r="E51" s="38"/>
    </row>
    <row r="52" spans="1:12" ht="9.6" customHeight="1" x14ac:dyDescent="0.25"/>
    <row r="53" spans="1:12" ht="19.899999999999999" customHeight="1" x14ac:dyDescent="0.25">
      <c r="A53" s="60"/>
      <c r="B53" s="268" t="s">
        <v>502</v>
      </c>
      <c r="C53" s="269"/>
      <c r="D53" s="284" t="s">
        <v>503</v>
      </c>
      <c r="E53" s="285"/>
      <c r="F53" s="78"/>
      <c r="G53" s="79" t="s">
        <v>504</v>
      </c>
      <c r="H53" s="78"/>
      <c r="I53" s="79" t="s">
        <v>505</v>
      </c>
      <c r="J53" s="80"/>
    </row>
    <row r="54" spans="1:12" ht="1.1499999999999999" customHeight="1" x14ac:dyDescent="0.25">
      <c r="A54" s="60"/>
      <c r="B54" s="270"/>
      <c r="C54" s="271"/>
      <c r="D54" s="81"/>
      <c r="E54" s="81"/>
      <c r="F54" s="39"/>
      <c r="G54" s="82"/>
      <c r="H54" s="39"/>
      <c r="I54" s="82"/>
      <c r="J54" s="83"/>
    </row>
    <row r="55" spans="1:12" ht="19.899999999999999" customHeight="1" x14ac:dyDescent="0.25">
      <c r="A55" s="60"/>
      <c r="B55" s="270"/>
      <c r="C55" s="271"/>
      <c r="D55" s="244" t="s">
        <v>506</v>
      </c>
      <c r="E55" s="245"/>
      <c r="F55" s="38"/>
      <c r="G55" s="84" t="s">
        <v>507</v>
      </c>
      <c r="H55" s="38"/>
      <c r="I55" s="84" t="s">
        <v>508</v>
      </c>
      <c r="J55" s="85"/>
    </row>
    <row r="56" spans="1:12" ht="1.1499999999999999" customHeight="1" x14ac:dyDescent="0.25">
      <c r="A56" s="43"/>
      <c r="B56" s="270"/>
      <c r="C56" s="271"/>
      <c r="D56" s="77"/>
      <c r="E56" s="77"/>
      <c r="G56" s="77"/>
      <c r="H56" s="52">
        <f>+COUNTIF(F53:J55,"sim")</f>
        <v>0</v>
      </c>
      <c r="I56" s="77"/>
      <c r="J56" s="86"/>
    </row>
    <row r="57" spans="1:12" ht="19.899999999999999" customHeight="1" x14ac:dyDescent="0.25">
      <c r="A57" s="43"/>
      <c r="B57" s="270"/>
      <c r="C57" s="271"/>
      <c r="D57" s="244" t="s">
        <v>509</v>
      </c>
      <c r="E57" s="245"/>
      <c r="F57" s="38"/>
      <c r="G57" s="84" t="s">
        <v>510</v>
      </c>
      <c r="H57" s="38"/>
      <c r="I57" s="84" t="s">
        <v>511</v>
      </c>
      <c r="J57" s="85"/>
    </row>
    <row r="58" spans="1:12" ht="1.1499999999999999" customHeight="1" x14ac:dyDescent="0.25">
      <c r="A58" s="18"/>
      <c r="B58" s="270"/>
      <c r="C58" s="271"/>
      <c r="D58" s="77"/>
      <c r="E58" s="77"/>
      <c r="G58" s="77"/>
      <c r="I58" s="77"/>
      <c r="J58" s="86"/>
    </row>
    <row r="59" spans="1:12" ht="19.899999999999999" customHeight="1" x14ac:dyDescent="0.25">
      <c r="A59" s="18"/>
      <c r="B59" s="270"/>
      <c r="C59" s="271"/>
      <c r="D59" s="244" t="s">
        <v>512</v>
      </c>
      <c r="E59" s="245"/>
      <c r="F59" s="38"/>
      <c r="G59" s="84" t="s">
        <v>513</v>
      </c>
      <c r="H59" s="38"/>
      <c r="I59" s="84" t="s">
        <v>514</v>
      </c>
      <c r="J59" s="85"/>
    </row>
    <row r="60" spans="1:12" s="11" customFormat="1" ht="9.6" customHeight="1" x14ac:dyDescent="0.25">
      <c r="A60" s="55"/>
      <c r="B60" s="92"/>
      <c r="C60" s="93"/>
      <c r="D60" s="93"/>
      <c r="E60" s="93"/>
      <c r="F60" s="93"/>
      <c r="G60" s="93"/>
      <c r="H60" s="93"/>
      <c r="I60" s="94" t="str">
        <f>+IF((+COUNTIF(F53:J59,"sim")=1),"","escolher uma e só uma forma")</f>
        <v>escolher uma e só uma forma</v>
      </c>
      <c r="J60" s="95"/>
    </row>
    <row r="61" spans="1:12" ht="7.5" customHeight="1" x14ac:dyDescent="0.25">
      <c r="I61" s="45"/>
      <c r="J61" s="13"/>
    </row>
    <row r="62" spans="1:12" ht="21" customHeight="1" x14ac:dyDescent="0.25">
      <c r="B62" s="236" t="s">
        <v>515</v>
      </c>
      <c r="C62" s="237"/>
      <c r="D62" s="266" t="s">
        <v>516</v>
      </c>
      <c r="E62" s="267"/>
      <c r="F62" s="87"/>
      <c r="G62" s="99"/>
      <c r="H62" s="87"/>
      <c r="I62" s="99"/>
      <c r="J62" s="88"/>
    </row>
    <row r="63" spans="1:12" ht="1.1499999999999999" customHeight="1" x14ac:dyDescent="0.25">
      <c r="B63" s="238"/>
      <c r="C63" s="239"/>
      <c r="D63" s="81"/>
      <c r="E63" s="81"/>
      <c r="F63" s="37"/>
      <c r="G63" s="81"/>
      <c r="H63" s="37"/>
      <c r="I63" s="81"/>
      <c r="J63" s="89"/>
    </row>
    <row r="64" spans="1:12" ht="20.25" hidden="1" customHeight="1" x14ac:dyDescent="0.25">
      <c r="B64" s="240"/>
      <c r="C64" s="241"/>
      <c r="D64" s="273" t="s">
        <v>517</v>
      </c>
      <c r="E64" s="274"/>
      <c r="F64" s="90"/>
      <c r="G64" s="100" t="s">
        <v>518</v>
      </c>
      <c r="H64" s="90"/>
      <c r="I64" s="100" t="s">
        <v>519</v>
      </c>
      <c r="J64" s="91"/>
    </row>
    <row r="65" spans="1:12" ht="11.25" customHeight="1" thickBot="1" x14ac:dyDescent="0.3">
      <c r="B65" s="42"/>
      <c r="C65" s="68"/>
      <c r="H65" s="52"/>
    </row>
    <row r="66" spans="1:12" ht="14.45" customHeight="1" thickTop="1" thickBot="1" x14ac:dyDescent="0.3">
      <c r="B66" s="275" t="s">
        <v>520</v>
      </c>
      <c r="C66" s="276"/>
      <c r="D66" s="276"/>
      <c r="E66" s="276"/>
      <c r="F66" s="276"/>
      <c r="G66" s="276"/>
      <c r="H66" s="276"/>
      <c r="I66" s="276"/>
      <c r="J66" s="276"/>
    </row>
    <row r="67" spans="1:12" ht="2.4500000000000002" customHeight="1" thickTop="1" x14ac:dyDescent="0.25">
      <c r="A67" s="55"/>
      <c r="B67" s="11"/>
      <c r="C67" s="27"/>
      <c r="D67" s="11"/>
      <c r="E67" s="10"/>
      <c r="F67" s="11"/>
      <c r="G67" s="11"/>
      <c r="H67" s="27"/>
      <c r="I67" s="10"/>
      <c r="J67" s="11"/>
    </row>
    <row r="68" spans="1:12" ht="37.5" customHeight="1" x14ac:dyDescent="0.25">
      <c r="B68" s="242" t="s">
        <v>521</v>
      </c>
      <c r="C68" s="242"/>
      <c r="D68" s="242"/>
      <c r="E68" s="243"/>
      <c r="F68" s="101"/>
      <c r="H68" s="242" t="s">
        <v>522</v>
      </c>
      <c r="I68" s="243"/>
      <c r="J68" s="101"/>
      <c r="K68" s="103"/>
    </row>
    <row r="69" spans="1:12" ht="3" customHeight="1" x14ac:dyDescent="0.25">
      <c r="B69" s="13"/>
      <c r="C69" s="13"/>
      <c r="D69" s="13"/>
      <c r="E69" s="13"/>
      <c r="F69" s="13"/>
      <c r="H69" s="13"/>
      <c r="I69" s="13"/>
      <c r="J69" s="13"/>
      <c r="K69" s="13"/>
      <c r="L69" s="13"/>
    </row>
    <row r="70" spans="1:12" ht="15.75" customHeight="1" x14ac:dyDescent="0.25">
      <c r="B70" s="242" t="s">
        <v>523</v>
      </c>
      <c r="C70" s="242"/>
      <c r="D70" s="242"/>
      <c r="E70" s="243"/>
      <c r="F70" s="101"/>
      <c r="H70" s="242" t="s">
        <v>524</v>
      </c>
      <c r="I70" s="243"/>
      <c r="J70" s="101"/>
      <c r="K70" s="103"/>
    </row>
    <row r="71" spans="1:12" ht="6.75" hidden="1" customHeight="1" x14ac:dyDescent="0.25">
      <c r="B71" s="19"/>
      <c r="C71" s="105"/>
      <c r="D71" s="106"/>
      <c r="E71" s="106"/>
      <c r="F71" s="107"/>
      <c r="G71" s="107"/>
      <c r="H71" s="107"/>
      <c r="I71" s="107"/>
      <c r="J71" s="108"/>
    </row>
    <row r="72" spans="1:12" ht="24.75" hidden="1" customHeight="1" x14ac:dyDescent="0.25">
      <c r="B72" s="19"/>
      <c r="C72" s="242"/>
      <c r="D72" s="242"/>
      <c r="E72" s="243"/>
      <c r="F72" s="101"/>
      <c r="G72" s="102" t="s">
        <v>525</v>
      </c>
      <c r="H72" s="101"/>
      <c r="J72" s="104"/>
    </row>
    <row r="73" spans="1:12" ht="28.5" customHeight="1" x14ac:dyDescent="0.25">
      <c r="B73" s="235" t="s">
        <v>526</v>
      </c>
      <c r="C73" s="235"/>
      <c r="D73" s="235"/>
      <c r="E73" s="235"/>
      <c r="F73" s="235"/>
      <c r="G73" s="235"/>
      <c r="H73" s="235"/>
      <c r="I73" s="235"/>
      <c r="J73" s="235"/>
      <c r="K73" s="235"/>
    </row>
    <row r="74" spans="1:12" ht="35.25" customHeight="1" x14ac:dyDescent="0.25">
      <c r="B74" s="185" t="s">
        <v>527</v>
      </c>
      <c r="C74" s="185"/>
      <c r="D74" s="185"/>
      <c r="E74" s="185"/>
      <c r="F74" s="185"/>
      <c r="G74" s="185"/>
      <c r="H74" s="185"/>
      <c r="I74" s="185"/>
      <c r="J74" s="185"/>
      <c r="K74" s="185"/>
    </row>
    <row r="75" spans="1:12" hidden="1" outlineLevel="1" x14ac:dyDescent="0.25">
      <c r="E75" s="53"/>
      <c r="I75" s="53"/>
    </row>
    <row r="76" spans="1:12" ht="19.5" hidden="1" outlineLevel="1" thickBot="1" x14ac:dyDescent="0.3">
      <c r="A76" s="228" t="s">
        <v>528</v>
      </c>
      <c r="B76" s="228" t="s">
        <v>529</v>
      </c>
      <c r="C76" s="228"/>
      <c r="D76" s="228"/>
      <c r="E76" s="228"/>
      <c r="F76" s="228"/>
      <c r="G76" s="228"/>
      <c r="H76" s="228"/>
      <c r="I76" s="228"/>
      <c r="J76" s="228"/>
      <c r="K76" s="228"/>
    </row>
    <row r="77" spans="1:12" ht="20.25" hidden="1" outlineLevel="1" thickTop="1" thickBot="1" x14ac:dyDescent="0.3">
      <c r="A77" s="229" t="s">
        <v>530</v>
      </c>
      <c r="B77" s="230" t="s">
        <v>529</v>
      </c>
      <c r="C77" s="230"/>
      <c r="D77" s="230"/>
      <c r="E77" s="230"/>
      <c r="F77" s="230"/>
      <c r="G77" s="230"/>
      <c r="H77" s="230"/>
      <c r="I77" s="230"/>
      <c r="J77" s="230"/>
      <c r="K77" s="231"/>
    </row>
    <row r="78" spans="1:12" ht="15.75" hidden="1" outlineLevel="1" thickTop="1" x14ac:dyDescent="0.25"/>
    <row r="79" spans="1:12" hidden="1" outlineLevel="1" x14ac:dyDescent="0.25"/>
    <row r="80" spans="1:12" hidden="1" outlineLevel="1" x14ac:dyDescent="0.25"/>
    <row r="81" spans="1:11" hidden="1" outlineLevel="1" x14ac:dyDescent="0.25"/>
    <row r="82" spans="1:11" hidden="1" outlineLevel="1" x14ac:dyDescent="0.25"/>
    <row r="83" spans="1:11" hidden="1" outlineLevel="1" x14ac:dyDescent="0.25"/>
    <row r="84" spans="1:11" ht="17.45" hidden="1" customHeight="1" outlineLevel="1" x14ac:dyDescent="0.25">
      <c r="A84" s="47" t="s">
        <v>531</v>
      </c>
      <c r="B84" s="222" t="str">
        <f>IF(E10="",+UPPER(E9),"**não utilize acentos ou caracteres especiais**")</f>
        <v>**não utilize acentos ou caracteres especiais**</v>
      </c>
      <c r="C84" s="223"/>
      <c r="D84" s="223"/>
      <c r="E84" s="223"/>
      <c r="F84" s="223"/>
      <c r="G84" s="223"/>
      <c r="H84" s="223"/>
      <c r="I84" s="223"/>
      <c r="J84" s="223"/>
      <c r="K84" s="223"/>
    </row>
    <row r="85" spans="1:11" ht="23.25" hidden="1" outlineLevel="1" x14ac:dyDescent="0.25">
      <c r="A85" s="49" t="s">
        <v>532</v>
      </c>
      <c r="B85" s="263" t="str">
        <f>IF(E12="",+UPPER(E11),"**não utilize acentos ou caracteres especiais**")</f>
        <v>**não utilize acentos ou caracteres especiais**</v>
      </c>
      <c r="C85" s="264"/>
      <c r="D85" s="264"/>
      <c r="E85" s="264"/>
      <c r="F85" s="264"/>
      <c r="G85" s="264"/>
      <c r="H85" s="264"/>
      <c r="I85" s="264"/>
      <c r="J85" s="264"/>
      <c r="K85" s="265"/>
    </row>
    <row r="86" spans="1:11" ht="15.75" hidden="1" outlineLevel="1" x14ac:dyDescent="0.25">
      <c r="A86" s="47" t="s">
        <v>533</v>
      </c>
      <c r="B86" s="222" t="str">
        <f>IF(E20="",+UPPER(E19),"**não utilize acentos ou caracteres especiais**")</f>
        <v>**não utilize acentos ou caracteres especiais**</v>
      </c>
      <c r="C86" s="223"/>
      <c r="D86" s="223"/>
      <c r="E86" s="223"/>
      <c r="F86" s="223"/>
      <c r="G86" s="223"/>
      <c r="H86" s="223"/>
      <c r="I86" s="223"/>
      <c r="J86" s="223"/>
      <c r="K86" s="224"/>
    </row>
    <row r="87" spans="1:11" ht="15.75" hidden="1" outlineLevel="1" x14ac:dyDescent="0.25">
      <c r="A87" s="47" t="s">
        <v>534</v>
      </c>
      <c r="B87" s="34">
        <f>+E21</f>
        <v>0</v>
      </c>
      <c r="C87" s="69"/>
      <c r="D87" s="20"/>
      <c r="E87" s="20"/>
      <c r="F87" s="20"/>
      <c r="G87" s="20"/>
      <c r="H87" s="20"/>
      <c r="I87" s="20"/>
      <c r="J87" s="20"/>
      <c r="K87" s="20"/>
    </row>
    <row r="88" spans="1:11" ht="15.75" hidden="1" outlineLevel="1" x14ac:dyDescent="0.25">
      <c r="A88" s="47" t="s">
        <v>442</v>
      </c>
      <c r="B88" s="232" t="str">
        <f>IF(H22="",+UPPER(H21),"**não utilize acentos ou caracteres especiais**")</f>
        <v/>
      </c>
      <c r="C88" s="233"/>
      <c r="D88" s="233"/>
      <c r="E88" s="233"/>
      <c r="F88" s="233"/>
      <c r="G88" s="233"/>
      <c r="H88" s="233"/>
      <c r="I88" s="233"/>
      <c r="J88" s="233"/>
      <c r="K88" s="234"/>
    </row>
    <row r="89" spans="1:11" ht="15.75" hidden="1" outlineLevel="1" x14ac:dyDescent="0.25">
      <c r="A89" s="47" t="s">
        <v>535</v>
      </c>
      <c r="B89" s="226" t="str">
        <f>IF(E24="",+UPPER(E23),"**não utilize acentos ou caracteres especiais**")</f>
        <v>**não utilize acentos ou caracteres especiais**</v>
      </c>
      <c r="C89" s="227"/>
      <c r="D89" s="227"/>
      <c r="E89" s="227"/>
      <c r="F89" s="227"/>
      <c r="G89" s="227"/>
      <c r="H89" s="21"/>
      <c r="I89" s="21"/>
      <c r="J89" s="21"/>
      <c r="K89" s="22"/>
    </row>
    <row r="90" spans="1:11" ht="15.75" hidden="1" outlineLevel="1" x14ac:dyDescent="0.25">
      <c r="A90" s="47" t="s">
        <v>536</v>
      </c>
      <c r="B90" s="222" t="str">
        <f>IF(E26="",E25,"**não utilizecaracteres especiais**")</f>
        <v>**não utilizecaracteres especiais**</v>
      </c>
      <c r="C90" s="223"/>
      <c r="D90" s="21"/>
      <c r="E90" s="21"/>
      <c r="F90" s="21"/>
      <c r="G90" s="21"/>
      <c r="H90" s="21"/>
      <c r="I90" s="21"/>
      <c r="J90" s="21"/>
      <c r="K90" s="22"/>
    </row>
    <row r="91" spans="1:11" ht="15.75" hidden="1" outlineLevel="1" x14ac:dyDescent="0.25">
      <c r="A91" s="47" t="s">
        <v>537</v>
      </c>
      <c r="B91" s="226" t="str">
        <f>IF(E28="",UPPER(E27),"**não utilize acentos ou caracteres especiais**")</f>
        <v>**não utilize acentos ou caracteres especiais**</v>
      </c>
      <c r="C91" s="227"/>
      <c r="D91" s="227"/>
      <c r="E91" s="227"/>
      <c r="F91" s="227"/>
      <c r="G91" s="227"/>
      <c r="H91" s="20"/>
      <c r="I91" s="20"/>
      <c r="J91" s="20"/>
      <c r="K91" s="20"/>
    </row>
    <row r="92" spans="1:11" ht="15.75" hidden="1" outlineLevel="1" x14ac:dyDescent="0.25">
      <c r="A92" s="47" t="s">
        <v>282</v>
      </c>
      <c r="B92" s="254" t="str">
        <f>IF(E30="",UPPER(E29),"**não utilize acentos ou caracteres especiais**")</f>
        <v>**não utilize acentos ou caracteres especiais**</v>
      </c>
      <c r="C92" s="255"/>
      <c r="D92" s="255"/>
      <c r="E92" s="256"/>
      <c r="F92" s="20"/>
      <c r="G92" s="20"/>
      <c r="H92" s="20"/>
      <c r="I92" s="20"/>
      <c r="J92" s="20"/>
      <c r="K92" s="20"/>
    </row>
    <row r="93" spans="1:11" ht="15.75" hidden="1" outlineLevel="1" x14ac:dyDescent="0.25">
      <c r="A93" s="47" t="s">
        <v>283</v>
      </c>
      <c r="B93" s="254" t="str">
        <f>IF(I30="",UPPER(I29),"**não utilize acentos ou caracteres especiais**")</f>
        <v>**não utilize acentos ou caracteres especiais**</v>
      </c>
      <c r="C93" s="255"/>
      <c r="D93" s="255"/>
      <c r="E93" s="256"/>
    </row>
    <row r="94" spans="1:11" ht="6" hidden="1" customHeight="1" outlineLevel="1" x14ac:dyDescent="0.25">
      <c r="A94" s="47"/>
      <c r="B94" s="48"/>
      <c r="C94" s="70"/>
      <c r="D94" s="48"/>
      <c r="E94" s="48"/>
      <c r="F94" s="48"/>
    </row>
    <row r="95" spans="1:11" ht="15.75" hidden="1" outlineLevel="1" x14ac:dyDescent="0.25">
      <c r="A95" s="47" t="s">
        <v>538</v>
      </c>
      <c r="B95" s="257" t="str">
        <f>IF(E14="válido - ",E13,"**não utilize acentos ou caracteres especiais**")</f>
        <v>**não utilize acentos ou caracteres especiais**</v>
      </c>
      <c r="C95" s="258"/>
      <c r="D95" s="258"/>
      <c r="E95" s="259"/>
    </row>
    <row r="96" spans="1:11" ht="15.75" hidden="1" outlineLevel="1" x14ac:dyDescent="0.25">
      <c r="A96" s="47" t="s">
        <v>539</v>
      </c>
      <c r="B96" s="260" t="str">
        <f>IF(E16="",IF(E15&gt;0,E15,""),"**não utilize acentos ou caracteres especiais**")</f>
        <v/>
      </c>
      <c r="C96" s="261"/>
      <c r="D96" s="261"/>
      <c r="E96" s="262"/>
    </row>
    <row r="97" spans="1:11" ht="15.75" hidden="1" outlineLevel="1" x14ac:dyDescent="0.25">
      <c r="A97" s="47" t="s">
        <v>540</v>
      </c>
      <c r="B97" s="260" t="str">
        <f>IF(E18="",IF(E17&gt;0,E17,""),"**não utilize acentos ou caracteres especiais**")</f>
        <v/>
      </c>
      <c r="C97" s="261"/>
      <c r="D97" s="261"/>
      <c r="E97" s="262"/>
    </row>
    <row r="98" spans="1:11" ht="4.9000000000000004" hidden="1" customHeight="1" outlineLevel="1" x14ac:dyDescent="0.25">
      <c r="A98" s="47"/>
      <c r="B98" s="48"/>
      <c r="C98" s="70"/>
      <c r="D98" s="48"/>
      <c r="E98" s="48"/>
      <c r="F98" s="48"/>
    </row>
    <row r="99" spans="1:11" ht="15.75" hidden="1" outlineLevel="1" x14ac:dyDescent="0.25">
      <c r="A99" s="47" t="s">
        <v>541</v>
      </c>
      <c r="B99" s="33">
        <f>+E40</f>
        <v>0</v>
      </c>
      <c r="E99" s="48" t="s">
        <v>542</v>
      </c>
      <c r="F99" s="33">
        <f>+E42</f>
        <v>0</v>
      </c>
      <c r="G99" s="48" t="s">
        <v>287</v>
      </c>
      <c r="H99" s="33">
        <f>+E44</f>
        <v>0</v>
      </c>
      <c r="I99" s="48" t="s">
        <v>543</v>
      </c>
      <c r="J99" s="33">
        <f>+G44</f>
        <v>0</v>
      </c>
    </row>
    <row r="100" spans="1:11" ht="15.75" hidden="1" outlineLevel="1" x14ac:dyDescent="0.25">
      <c r="A100" s="47" t="s">
        <v>544</v>
      </c>
      <c r="B100" s="222">
        <f>+E31</f>
        <v>0</v>
      </c>
      <c r="C100" s="223"/>
      <c r="D100" s="223"/>
      <c r="E100" s="223"/>
      <c r="F100" s="223"/>
      <c r="G100" s="223"/>
      <c r="H100" s="223"/>
      <c r="I100" s="223"/>
      <c r="J100" s="223"/>
      <c r="K100" s="224"/>
    </row>
    <row r="101" spans="1:11" ht="5.45" hidden="1" customHeight="1" outlineLevel="1" x14ac:dyDescent="0.25">
      <c r="B101" s="6"/>
      <c r="C101" s="12"/>
      <c r="D101" s="6"/>
      <c r="E101" s="6"/>
      <c r="F101" s="6"/>
      <c r="G101" s="6"/>
      <c r="H101" s="6"/>
      <c r="I101" s="6"/>
      <c r="J101" s="6"/>
    </row>
    <row r="102" spans="1:11" ht="23.45" hidden="1" customHeight="1" outlineLevel="1" x14ac:dyDescent="0.25">
      <c r="A102" s="225" t="s">
        <v>545</v>
      </c>
      <c r="B102" s="225"/>
      <c r="C102" s="225"/>
      <c r="E102" s="40" t="str">
        <f>+E47</f>
        <v>Simples Nacional Cumulativo</v>
      </c>
      <c r="F102" s="41" t="str">
        <f>IF(+F47="sim","sim","")</f>
        <v/>
      </c>
      <c r="G102" s="40" t="str">
        <f>+G47</f>
        <v>Lucro arbitrado cumulativo</v>
      </c>
      <c r="H102" s="41" t="str">
        <f>IF(+H47="sim","sim","")</f>
        <v/>
      </c>
      <c r="I102" s="40" t="str">
        <f>+I47</f>
        <v>Lucro presumido cumulativo</v>
      </c>
      <c r="J102" s="41" t="str">
        <f>IF(+J47="sim","sim","")</f>
        <v/>
      </c>
    </row>
    <row r="103" spans="1:11" ht="23.45" hidden="1" customHeight="1" outlineLevel="1" x14ac:dyDescent="0.25">
      <c r="D103" s="248" t="str">
        <f>+D49</f>
        <v>Lucro real cumulativo
 e não cumulativo</v>
      </c>
      <c r="E103" s="248"/>
      <c r="F103" s="41" t="str">
        <f>IF(+G38="sim","sim","")</f>
        <v/>
      </c>
      <c r="G103" s="40" t="str">
        <f>+G49</f>
        <v>Lucro real cumulativo</v>
      </c>
      <c r="H103" s="41" t="str">
        <f>IF(+I38="sim","sim","")</f>
        <v/>
      </c>
      <c r="I103" s="40" t="str">
        <f>+I49</f>
        <v>Lucro real não cumulativo</v>
      </c>
      <c r="J103" s="41" t="str">
        <f>IF(+K38="sim","sim","")</f>
        <v/>
      </c>
    </row>
    <row r="104" spans="1:11" ht="5.45" hidden="1" customHeight="1" outlineLevel="1" x14ac:dyDescent="0.25">
      <c r="B104" s="6"/>
      <c r="C104" s="12"/>
      <c r="D104" s="6"/>
      <c r="E104" s="6"/>
      <c r="F104" s="6"/>
      <c r="G104" s="6"/>
      <c r="H104" s="6"/>
      <c r="I104" s="6"/>
      <c r="J104" s="6"/>
    </row>
    <row r="105" spans="1:11" ht="22.15" hidden="1" customHeight="1" outlineLevel="1" x14ac:dyDescent="0.25">
      <c r="C105" s="70" t="s">
        <v>546</v>
      </c>
      <c r="E105" s="41" t="str">
        <f>IF(+E51="sim","sim","")</f>
        <v/>
      </c>
      <c r="I105" s="40"/>
    </row>
    <row r="106" spans="1:11" ht="4.9000000000000004" hidden="1" customHeight="1" outlineLevel="1" x14ac:dyDescent="0.25">
      <c r="B106" s="6"/>
      <c r="C106" s="12"/>
      <c r="D106" s="6"/>
      <c r="E106" s="6"/>
      <c r="F106" s="6"/>
      <c r="G106" s="6"/>
      <c r="H106" s="6"/>
      <c r="I106" s="6"/>
      <c r="J106" s="6"/>
    </row>
    <row r="107" spans="1:11" s="11" customFormat="1" ht="28.15" hidden="1" customHeight="1" outlineLevel="1" x14ac:dyDescent="0.25">
      <c r="A107" s="249" t="s">
        <v>547</v>
      </c>
      <c r="B107" s="249"/>
      <c r="C107" s="249"/>
      <c r="D107" s="74"/>
      <c r="E107" s="66" t="str">
        <f>+D53</f>
        <v>Fornecedores de materiais nacionais</v>
      </c>
      <c r="F107" s="50" t="str">
        <f>IF(+F53="sim","sim","")</f>
        <v/>
      </c>
      <c r="G107" s="66" t="str">
        <f>+G53</f>
        <v>Prestadores de serviços</v>
      </c>
      <c r="H107" s="50" t="str">
        <f>IF(+H53="sim","sim","")</f>
        <v/>
      </c>
      <c r="I107" s="66" t="str">
        <f>+I53</f>
        <v>Comissões a pagar</v>
      </c>
      <c r="J107" s="50" t="str">
        <f>IF(+J53="sim","sim","")</f>
        <v/>
      </c>
    </row>
    <row r="108" spans="1:11" s="11" customFormat="1" ht="28.15" hidden="1" customHeight="1" outlineLevel="1" x14ac:dyDescent="0.25">
      <c r="A108" s="55"/>
      <c r="D108" s="246" t="str">
        <f>+D55</f>
        <v>Fornecedores de materiais estrangeiros</v>
      </c>
      <c r="E108" s="246"/>
      <c r="F108" s="50" t="str">
        <f>IF(+F55="sim","sim","")</f>
        <v/>
      </c>
      <c r="G108" s="66" t="str">
        <f>+G55</f>
        <v>Órgãos governamentais</v>
      </c>
      <c r="H108" s="50" t="str">
        <f>IF(+H55="sim","sim","")</f>
        <v/>
      </c>
      <c r="I108" s="66" t="str">
        <f>+I55</f>
        <v>Verba de Fiscalização</v>
      </c>
      <c r="J108" s="50" t="str">
        <f>IF(+J55="sim","sim","")</f>
        <v/>
      </c>
    </row>
    <row r="109" spans="1:11" s="11" customFormat="1" ht="28.15" hidden="1" customHeight="1" outlineLevel="1" x14ac:dyDescent="0.25">
      <c r="A109" s="55"/>
      <c r="C109" s="51"/>
      <c r="D109" s="246" t="str">
        <f>+D57</f>
        <v>Fornec/Prest.Serv - partes relacionadas - GL</v>
      </c>
      <c r="E109" s="250"/>
      <c r="F109" s="50" t="str">
        <f>IF(+F57="sim","sim","")</f>
        <v/>
      </c>
      <c r="G109" s="66" t="str">
        <f>+G57</f>
        <v>Verba da polícia federal</v>
      </c>
      <c r="H109" s="50" t="str">
        <f>IF(+H57="sim","sim","")</f>
        <v/>
      </c>
      <c r="I109" s="66" t="str">
        <f>+I57</f>
        <v>Indenizações</v>
      </c>
      <c r="J109" s="50" t="str">
        <f>IF(+J57="sim","sim","")</f>
        <v/>
      </c>
    </row>
    <row r="110" spans="1:11" s="11" customFormat="1" ht="28.15" hidden="1" customHeight="1" outlineLevel="1" x14ac:dyDescent="0.25">
      <c r="A110" s="55"/>
      <c r="C110" s="51"/>
      <c r="D110" s="246" t="str">
        <f>+D59</f>
        <v>Arrendamento Mercantil Operacional</v>
      </c>
      <c r="E110" s="246"/>
      <c r="F110" s="50" t="str">
        <f>IF(+F59="sim","sim","")</f>
        <v/>
      </c>
      <c r="G110" s="66" t="str">
        <f>+G59</f>
        <v>Seguros a pagar</v>
      </c>
      <c r="H110" s="50" t="str">
        <f>IF(+H59="sim","sim","")</f>
        <v/>
      </c>
      <c r="I110" s="66" t="str">
        <f>+I59</f>
        <v>Aluguéis a pagar</v>
      </c>
      <c r="J110" s="50" t="str">
        <f>IF(+J59="sim","sim","")</f>
        <v/>
      </c>
    </row>
    <row r="111" spans="1:11" ht="9.6" hidden="1" customHeight="1" outlineLevel="1" x14ac:dyDescent="0.25">
      <c r="B111" s="6"/>
      <c r="C111" s="12"/>
      <c r="D111" s="6"/>
      <c r="E111" s="6"/>
      <c r="F111" s="6"/>
      <c r="G111" s="6"/>
      <c r="H111" s="6"/>
      <c r="I111" s="6"/>
      <c r="J111" s="6"/>
    </row>
    <row r="112" spans="1:11" ht="20.45" hidden="1" customHeight="1" outlineLevel="1" x14ac:dyDescent="0.25">
      <c r="B112" s="6"/>
      <c r="C112" s="70" t="s">
        <v>548</v>
      </c>
      <c r="D112" s="11"/>
      <c r="E112" s="51" t="s">
        <v>549</v>
      </c>
      <c r="F112" s="50" t="str">
        <f>IF(+G40="sim","sim","")</f>
        <v/>
      </c>
      <c r="G112" s="51" t="s">
        <v>472</v>
      </c>
      <c r="H112" s="50" t="str">
        <f>IF(+I40="sim","sim","")</f>
        <v/>
      </c>
      <c r="I112" s="51" t="s">
        <v>473</v>
      </c>
      <c r="J112" s="41" t="str">
        <f>IF(+K40="sim","sim","")</f>
        <v/>
      </c>
    </row>
    <row r="113" spans="1:10" hidden="1" outlineLevel="1" x14ac:dyDescent="0.25">
      <c r="B113" s="6"/>
      <c r="C113" s="12"/>
      <c r="D113" s="6"/>
      <c r="E113" s="6"/>
      <c r="F113" s="6"/>
      <c r="G113" s="6"/>
      <c r="H113" s="6"/>
      <c r="I113" s="6"/>
      <c r="J113" s="6"/>
    </row>
    <row r="114" spans="1:10" ht="15.75" hidden="1" outlineLevel="1" x14ac:dyDescent="0.25">
      <c r="A114" s="251" t="s">
        <v>515</v>
      </c>
      <c r="B114" s="251"/>
      <c r="C114" s="251"/>
      <c r="D114" s="252" t="str">
        <f>+D62</f>
        <v>IRPF (Pessoa Física)</v>
      </c>
      <c r="E114" s="253"/>
      <c r="F114" s="50" t="str">
        <f>IF(+F62="sim","sim","")</f>
        <v/>
      </c>
      <c r="G114" s="66">
        <f>+G62</f>
        <v>0</v>
      </c>
      <c r="H114" s="50" t="str">
        <f>IF(+H62="sim","sim","")</f>
        <v/>
      </c>
      <c r="I114" s="66">
        <f>+I62</f>
        <v>0</v>
      </c>
      <c r="J114" s="41" t="str">
        <f>IF(+J62="sim","sim","")</f>
        <v/>
      </c>
    </row>
    <row r="115" spans="1:10" ht="20.45" hidden="1" customHeight="1" outlineLevel="1" x14ac:dyDescent="0.25">
      <c r="D115" s="246" t="str">
        <f>+D64</f>
        <v xml:space="preserve">PIS/COFINS/CSLL retido na fonte (CSRF) </v>
      </c>
      <c r="E115" s="246"/>
      <c r="F115" s="50" t="str">
        <f>IF(+F64="sim","sim","")</f>
        <v/>
      </c>
      <c r="G115" s="66" t="str">
        <f>+G64</f>
        <v>ISS retido na fonte</v>
      </c>
      <c r="H115" s="50" t="str">
        <f>IF(+H64="sim","sim","")</f>
        <v/>
      </c>
      <c r="I115" s="66" t="str">
        <f>+I64</f>
        <v>sem impostos</v>
      </c>
      <c r="J115" s="41" t="str">
        <f>IF(+J64="sim","sim","")</f>
        <v/>
      </c>
    </row>
    <row r="116" spans="1:10" hidden="1" outlineLevel="1" x14ac:dyDescent="0.25">
      <c r="C116" s="51"/>
    </row>
    <row r="117" spans="1:10" collapsed="1" x14ac:dyDescent="0.25">
      <c r="C117" s="51"/>
    </row>
  </sheetData>
  <mergeCells count="64">
    <mergeCell ref="M5:M42"/>
    <mergeCell ref="E9:K9"/>
    <mergeCell ref="E11:K11"/>
    <mergeCell ref="E13:H13"/>
    <mergeCell ref="E15:H15"/>
    <mergeCell ref="E17:H17"/>
    <mergeCell ref="E19:K19"/>
    <mergeCell ref="H21:K21"/>
    <mergeCell ref="E23:K23"/>
    <mergeCell ref="E25:F25"/>
    <mergeCell ref="E27:K27"/>
    <mergeCell ref="E29:G29"/>
    <mergeCell ref="I29:K29"/>
    <mergeCell ref="E31:K31"/>
    <mergeCell ref="A5:K5"/>
    <mergeCell ref="D55:E55"/>
    <mergeCell ref="D57:E57"/>
    <mergeCell ref="B53:C59"/>
    <mergeCell ref="H68:I68"/>
    <mergeCell ref="A32:C32"/>
    <mergeCell ref="D64:E64"/>
    <mergeCell ref="B66:J66"/>
    <mergeCell ref="B34:J34"/>
    <mergeCell ref="G40:K40"/>
    <mergeCell ref="B41:C41"/>
    <mergeCell ref="B43:C43"/>
    <mergeCell ref="B45:C45"/>
    <mergeCell ref="D49:E49"/>
    <mergeCell ref="A50:C51"/>
    <mergeCell ref="D53:E53"/>
    <mergeCell ref="D115:E115"/>
    <mergeCell ref="B14:C14"/>
    <mergeCell ref="D103:E103"/>
    <mergeCell ref="A107:C107"/>
    <mergeCell ref="D108:E108"/>
    <mergeCell ref="D109:E109"/>
    <mergeCell ref="D110:E110"/>
    <mergeCell ref="A114:C114"/>
    <mergeCell ref="D114:E114"/>
    <mergeCell ref="B93:E93"/>
    <mergeCell ref="B95:E95"/>
    <mergeCell ref="B96:E96"/>
    <mergeCell ref="B97:E97"/>
    <mergeCell ref="B92:E92"/>
    <mergeCell ref="B85:K85"/>
    <mergeCell ref="D62:E62"/>
    <mergeCell ref="B73:K73"/>
    <mergeCell ref="B74:K74"/>
    <mergeCell ref="B62:C64"/>
    <mergeCell ref="C72:E72"/>
    <mergeCell ref="D59:E59"/>
    <mergeCell ref="H70:I70"/>
    <mergeCell ref="B70:E70"/>
    <mergeCell ref="B68:E68"/>
    <mergeCell ref="B100:K100"/>
    <mergeCell ref="A102:C102"/>
    <mergeCell ref="B90:C90"/>
    <mergeCell ref="B91:G91"/>
    <mergeCell ref="A76:K76"/>
    <mergeCell ref="A77:K77"/>
    <mergeCell ref="B84:K84"/>
    <mergeCell ref="B86:K86"/>
    <mergeCell ref="B88:K88"/>
    <mergeCell ref="B89:G89"/>
  </mergeCells>
  <conditionalFormatting sqref="K13">
    <cfRule type="cellIs" dxfId="3" priority="3" operator="equal">
      <formula>"inválido"</formula>
    </cfRule>
    <cfRule type="cellIs" dxfId="2" priority="4" operator="equal">
      <formula>"válido"</formula>
    </cfRule>
  </conditionalFormatting>
  <conditionalFormatting sqref="E14">
    <cfRule type="cellIs" dxfId="1" priority="1" operator="equal">
      <formula>"inválido - "</formula>
    </cfRule>
    <cfRule type="cellIs" dxfId="0" priority="2" operator="equal">
      <formula>"válido - "</formula>
    </cfRule>
  </conditionalFormatting>
  <dataValidations count="5">
    <dataValidation type="list" allowBlank="1" showInputMessage="1" showErrorMessage="1" sqref="G37 I37 K37 H49 J49 J47 H47 F47 F49 E51 F57 J55 J53 H53 F53 F55 H55 H57 J57 F59 H59 J59 H64 J64 J62 H62 F62 F64 J72 F72 H72 F70 F68 J68 J70" xr:uid="{00000000-0002-0000-0500-000000000000}">
      <formula1>"sim,não"</formula1>
    </dataValidation>
    <dataValidation type="whole" allowBlank="1" showInputMessage="1" showErrorMessage="1" sqref="G44" xr:uid="{00000000-0002-0000-0500-000001000000}">
      <formula1>1</formula1>
      <formula2>99</formula2>
    </dataValidation>
    <dataValidation type="whole" allowBlank="1" showInputMessage="1" showErrorMessage="1" sqref="E44" xr:uid="{00000000-0002-0000-0500-000002000000}">
      <formula1>1</formula1>
      <formula2>99999999</formula2>
    </dataValidation>
    <dataValidation type="whole" allowBlank="1" showInputMessage="1" showErrorMessage="1" sqref="E42 G42" xr:uid="{00000000-0002-0000-0500-000003000000}">
      <formula1>1</formula1>
      <formula2>9999</formula2>
    </dataValidation>
    <dataValidation type="whole" allowBlank="1" showInputMessage="1" showErrorMessage="1" sqref="E40" xr:uid="{00000000-0002-0000-0500-000004000000}">
      <formula1>1</formula1>
      <formula2>999</formula2>
    </dataValidation>
  </dataValidations>
  <pageMargins left="0.25" right="0.25" top="0.75" bottom="0.75" header="0.3" footer="0.3"/>
  <pageSetup paperSize="9" scale="95" fitToHeight="0" orientation="portrait" r:id="rId1"/>
  <rowBreaks count="1" manualBreakCount="1">
    <brk id="7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F2D76423D6FD47802F019EB84CD920" ma:contentTypeVersion="4" ma:contentTypeDescription="Crie um novo documento." ma:contentTypeScope="" ma:versionID="4a1b19f2154f477ffc04db63c78ca961">
  <xsd:schema xmlns:xsd="http://www.w3.org/2001/XMLSchema" xmlns:xs="http://www.w3.org/2001/XMLSchema" xmlns:p="http://schemas.microsoft.com/office/2006/metadata/properties" xmlns:ns2="c8fcc9e3-2d53-4e7e-8ac4-f6f3f3b3f95c" xmlns:ns3="ecee6beb-7bcc-4012-8768-3f3d69e51510" targetNamespace="http://schemas.microsoft.com/office/2006/metadata/properties" ma:root="true" ma:fieldsID="14fea905fb37cb726a4124326fbe3a3c" ns2:_="" ns3:_="">
    <xsd:import namespace="c8fcc9e3-2d53-4e7e-8ac4-f6f3f3b3f95c"/>
    <xsd:import namespace="ecee6beb-7bcc-4012-8768-3f3d69e5151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cc9e3-2d53-4e7e-8ac4-f6f3f3b3f9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ee6beb-7bcc-4012-8768-3f3d69e51510"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71230B-60A2-474E-8126-E555C34847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cc9e3-2d53-4e7e-8ac4-f6f3f3b3f95c"/>
    <ds:schemaRef ds:uri="ecee6beb-7bcc-4012-8768-3f3d69e515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8A4319-CE23-4BD1-855C-49C878F36851}">
  <ds:schemaRefs>
    <ds:schemaRef ds:uri="http://schemas.microsoft.com/sharepoint/v3/contenttype/forms"/>
  </ds:schemaRefs>
</ds:datastoreItem>
</file>

<file path=customXml/itemProps3.xml><?xml version="1.0" encoding="utf-8"?>
<ds:datastoreItem xmlns:ds="http://schemas.openxmlformats.org/officeDocument/2006/customXml" ds:itemID="{2DB972F3-19D8-4E5A-B205-AD54E9AACA5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Diretrizes</vt:lpstr>
      <vt:lpstr>Pre-AVAL</vt:lpstr>
      <vt:lpstr>Pré-Avaliação</vt:lpstr>
      <vt:lpstr>Plan5</vt:lpstr>
      <vt:lpstr>Cadastro Pessoa Física</vt:lpstr>
      <vt:lpstr>'Cadastro Pessoa Física'!Area_de_impressao</vt:lpstr>
      <vt:lpstr>Diretrizes!Area_de_impressao</vt:lpstr>
      <vt:lpstr>'Pré-Avaliação'!Area_de_impressao</vt:lpstr>
      <vt:lpstr>Diretrizes!Titulos_de_impressao</vt:lpstr>
      <vt:lpstr>'Pré-Avaliação'!Titulos_de_impressao</vt:lpstr>
    </vt:vector>
  </TitlesOfParts>
  <Manager/>
  <Company>Everis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Mara Ellern</dc:creator>
  <cp:keywords/>
  <dc:description/>
  <cp:lastModifiedBy>Capelatto da Silva, Fabio (arteris)</cp:lastModifiedBy>
  <cp:revision/>
  <dcterms:created xsi:type="dcterms:W3CDTF">2015-09-29T18:33:17Z</dcterms:created>
  <dcterms:modified xsi:type="dcterms:W3CDTF">2022-09-20T20:53:43Z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0x010100CCF2D76423D6FD47802F019EB84CD920</vt:lpwstr>
  </property>
  <property fmtid="{D5CDD505-2E9C-101B-9397-08002B2CF9AE}" pid="3" name="Order">
    <vt:r8>27000</vt:r8>
  </property>
</Properties>
</file>